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290" yWindow="45" windowWidth="14895" windowHeight="8730" tabRatio="597"/>
  </bookViews>
  <sheets>
    <sheet name=" 7-11 Завтрак" sheetId="23" r:id="rId1"/>
    <sheet name=" 7-11Обед" sheetId="21" r:id="rId2"/>
    <sheet name=" 12-18 Завтрак " sheetId="24" r:id="rId3"/>
    <sheet name=" 7-11 Завтрак (2)" sheetId="26" r:id="rId4"/>
    <sheet name=" 12-18 Обед" sheetId="22" r:id="rId5"/>
    <sheet name=" 7-11 ОВЗ" sheetId="27" r:id="rId6"/>
  </sheets>
  <definedNames>
    <definedName name="_xlnm.Print_Area" localSheetId="0">' 7-11 Завтрак'!$A$1:$G$81</definedName>
    <definedName name="_xlnm.Print_Area" localSheetId="3">' 7-11 Завтрак (2)'!$A$1:$G$81</definedName>
    <definedName name="_xlnm.Print_Area" localSheetId="5">' 7-11 ОВЗ'!$A$1:$G$98</definedName>
    <definedName name="_xlnm.Print_Area" localSheetId="1">' 7-11Обед'!$A$1:$G$181</definedName>
  </definedNames>
  <calcPr calcId="145621"/>
</workbook>
</file>

<file path=xl/calcChain.xml><?xml version="1.0" encoding="utf-8"?>
<calcChain xmlns="http://schemas.openxmlformats.org/spreadsheetml/2006/main">
  <c r="F207" i="27" l="1"/>
  <c r="E207" i="27"/>
  <c r="E213" i="27" s="1"/>
  <c r="E214" i="27" s="1"/>
  <c r="D207" i="27"/>
  <c r="D213" i="27" s="1"/>
  <c r="D214" i="27" s="1"/>
  <c r="C207" i="27"/>
  <c r="C213" i="27" s="1"/>
  <c r="C214" i="27" s="1"/>
  <c r="B207" i="27"/>
  <c r="H187" i="27"/>
  <c r="F187" i="27"/>
  <c r="E187" i="27"/>
  <c r="D187" i="27"/>
  <c r="C187" i="27"/>
  <c r="B187" i="27"/>
  <c r="F168" i="27"/>
  <c r="E168" i="27"/>
  <c r="D168" i="27"/>
  <c r="C168" i="27"/>
  <c r="B168" i="27"/>
  <c r="F150" i="27"/>
  <c r="E150" i="27"/>
  <c r="D150" i="27"/>
  <c r="C150" i="27"/>
  <c r="B150" i="27"/>
  <c r="F131" i="27"/>
  <c r="F213" i="27" s="1"/>
  <c r="F214" i="27" s="1"/>
  <c r="E131" i="27"/>
  <c r="D131" i="27"/>
  <c r="C131" i="27"/>
  <c r="B131" i="27"/>
  <c r="H112" i="27"/>
  <c r="F112" i="27"/>
  <c r="E112" i="27"/>
  <c r="D112" i="27"/>
  <c r="C112" i="27"/>
  <c r="B112" i="27"/>
  <c r="F93" i="27"/>
  <c r="E93" i="27"/>
  <c r="D93" i="27"/>
  <c r="C93" i="27"/>
  <c r="B93" i="27"/>
  <c r="F73" i="27"/>
  <c r="E73" i="27"/>
  <c r="D73" i="27"/>
  <c r="C73" i="27"/>
  <c r="B73" i="27"/>
  <c r="F53" i="27"/>
  <c r="E53" i="27"/>
  <c r="D53" i="27"/>
  <c r="C53" i="27"/>
  <c r="B53" i="27"/>
  <c r="D33" i="27"/>
  <c r="E33" i="27"/>
  <c r="F33" i="27"/>
  <c r="C33" i="27"/>
  <c r="B33" i="27"/>
  <c r="H202" i="27"/>
  <c r="H207" i="27" s="1"/>
  <c r="F202" i="27"/>
  <c r="E202" i="27"/>
  <c r="D202" i="27"/>
  <c r="C202" i="27"/>
  <c r="B202" i="27"/>
  <c r="H183" i="27"/>
  <c r="F183" i="27"/>
  <c r="E183" i="27"/>
  <c r="D183" i="27"/>
  <c r="C183" i="27"/>
  <c r="B183" i="27"/>
  <c r="H164" i="27"/>
  <c r="H168" i="27" s="1"/>
  <c r="F164" i="27"/>
  <c r="E164" i="27"/>
  <c r="D164" i="27"/>
  <c r="C164" i="27"/>
  <c r="B164" i="27"/>
  <c r="H146" i="27"/>
  <c r="H150" i="27" s="1"/>
  <c r="F146" i="27"/>
  <c r="E146" i="27"/>
  <c r="D146" i="27"/>
  <c r="C146" i="27"/>
  <c r="B146" i="27"/>
  <c r="H127" i="27"/>
  <c r="H131" i="27" s="1"/>
  <c r="F127" i="27"/>
  <c r="E127" i="27"/>
  <c r="D127" i="27"/>
  <c r="C127" i="27"/>
  <c r="B127" i="27"/>
  <c r="H107" i="27"/>
  <c r="F107" i="27"/>
  <c r="E107" i="27"/>
  <c r="D107" i="27"/>
  <c r="C107" i="27"/>
  <c r="B107" i="27"/>
  <c r="H89" i="27"/>
  <c r="H93" i="27" s="1"/>
  <c r="F89" i="27"/>
  <c r="E89" i="27"/>
  <c r="D89" i="27"/>
  <c r="C89" i="27"/>
  <c r="B89" i="27"/>
  <c r="H69" i="27"/>
  <c r="H73" i="27" s="1"/>
  <c r="F69" i="27"/>
  <c r="E69" i="27"/>
  <c r="D69" i="27"/>
  <c r="C69" i="27"/>
  <c r="B69" i="27"/>
  <c r="H49" i="27"/>
  <c r="H53" i="27" s="1"/>
  <c r="F49" i="27"/>
  <c r="E49" i="27"/>
  <c r="D49" i="27"/>
  <c r="C49" i="27"/>
  <c r="B49" i="27"/>
  <c r="H29" i="27"/>
  <c r="H33" i="27" s="1"/>
  <c r="F29" i="27"/>
  <c r="E29" i="27"/>
  <c r="D29" i="27"/>
  <c r="C29" i="27"/>
  <c r="B29" i="27"/>
  <c r="H165" i="26"/>
  <c r="F165" i="26"/>
  <c r="E165" i="26"/>
  <c r="E166" i="26" s="1"/>
  <c r="D165" i="26"/>
  <c r="D166" i="26" s="1"/>
  <c r="C165" i="26"/>
  <c r="C166" i="26" s="1"/>
  <c r="B165" i="26"/>
  <c r="H150" i="26"/>
  <c r="F150" i="26"/>
  <c r="F166" i="26" s="1"/>
  <c r="E150" i="26"/>
  <c r="D150" i="26"/>
  <c r="C150" i="26"/>
  <c r="B150" i="26"/>
  <c r="B166" i="26" s="1"/>
  <c r="H135" i="26"/>
  <c r="F135" i="26"/>
  <c r="E135" i="26"/>
  <c r="D135" i="26"/>
  <c r="C135" i="26"/>
  <c r="B135" i="26"/>
  <c r="H121" i="26"/>
  <c r="F121" i="26"/>
  <c r="E121" i="26"/>
  <c r="D121" i="26"/>
  <c r="C121" i="26"/>
  <c r="B121" i="26"/>
  <c r="H106" i="26"/>
  <c r="F106" i="26"/>
  <c r="E106" i="26"/>
  <c r="D106" i="26"/>
  <c r="C106" i="26"/>
  <c r="B106" i="26"/>
  <c r="H90" i="26"/>
  <c r="F90" i="26"/>
  <c r="F91" i="26" s="1"/>
  <c r="E90" i="26"/>
  <c r="D90" i="26"/>
  <c r="D91" i="26" s="1"/>
  <c r="C90" i="26"/>
  <c r="C91" i="26" s="1"/>
  <c r="B90" i="26"/>
  <c r="B91" i="26" s="1"/>
  <c r="H76" i="26"/>
  <c r="F76" i="26"/>
  <c r="E76" i="26"/>
  <c r="E91" i="26" s="1"/>
  <c r="D76" i="26"/>
  <c r="C76" i="26"/>
  <c r="B76" i="26"/>
  <c r="H60" i="26"/>
  <c r="F60" i="26"/>
  <c r="E60" i="26"/>
  <c r="D60" i="26"/>
  <c r="C60" i="26"/>
  <c r="B60" i="26"/>
  <c r="H45" i="26"/>
  <c r="F45" i="26"/>
  <c r="E45" i="26"/>
  <c r="D45" i="26"/>
  <c r="C45" i="26"/>
  <c r="B45" i="26"/>
  <c r="H30" i="26"/>
  <c r="F30" i="26"/>
  <c r="E30" i="26"/>
  <c r="D30" i="26"/>
  <c r="C30" i="26"/>
  <c r="B30" i="26"/>
  <c r="H174" i="22"/>
  <c r="H158" i="22"/>
  <c r="H143" i="22"/>
  <c r="H127" i="22"/>
  <c r="H111" i="22"/>
  <c r="H79" i="22"/>
  <c r="H63" i="22"/>
  <c r="H47" i="22"/>
  <c r="H31" i="22"/>
  <c r="H165" i="24"/>
  <c r="H150" i="24"/>
  <c r="H134" i="24"/>
  <c r="H120" i="24"/>
  <c r="H105" i="24"/>
  <c r="H89" i="24"/>
  <c r="H75" i="24"/>
  <c r="H60" i="24"/>
  <c r="H45" i="24"/>
  <c r="H30" i="24"/>
  <c r="H135" i="23"/>
  <c r="D135" i="23"/>
  <c r="E135" i="23"/>
  <c r="F135" i="23"/>
  <c r="C135" i="23"/>
  <c r="B135" i="23"/>
  <c r="C108" i="27" l="1"/>
  <c r="D108" i="27"/>
  <c r="E108" i="27"/>
  <c r="B203" i="27"/>
  <c r="D203" i="27"/>
  <c r="B108" i="27"/>
  <c r="F108" i="27"/>
  <c r="E203" i="27"/>
  <c r="C203" i="27"/>
  <c r="F203" i="27"/>
  <c r="F30" i="24"/>
  <c r="E30" i="24"/>
  <c r="D30" i="24"/>
  <c r="C30" i="24"/>
  <c r="B30" i="24"/>
  <c r="F45" i="24"/>
  <c r="E45" i="24"/>
  <c r="D45" i="24"/>
  <c r="C45" i="24"/>
  <c r="B45" i="24"/>
  <c r="F60" i="24"/>
  <c r="E60" i="24"/>
  <c r="D60" i="24"/>
  <c r="C60" i="24"/>
  <c r="B60" i="24"/>
  <c r="F75" i="24"/>
  <c r="E75" i="24"/>
  <c r="D75" i="24"/>
  <c r="C75" i="24"/>
  <c r="B75" i="24"/>
  <c r="F89" i="24"/>
  <c r="F90" i="24" s="1"/>
  <c r="E89" i="24"/>
  <c r="D89" i="24"/>
  <c r="C89" i="24"/>
  <c r="B89" i="24"/>
  <c r="B90" i="24" s="1"/>
  <c r="F105" i="24"/>
  <c r="E105" i="24"/>
  <c r="D105" i="24"/>
  <c r="C105" i="24"/>
  <c r="B105" i="24"/>
  <c r="F120" i="24"/>
  <c r="E120" i="24"/>
  <c r="D120" i="24"/>
  <c r="C120" i="24"/>
  <c r="B120" i="24"/>
  <c r="F135" i="24"/>
  <c r="E135" i="24"/>
  <c r="D135" i="24"/>
  <c r="C135" i="24"/>
  <c r="B135" i="24"/>
  <c r="F150" i="24"/>
  <c r="E150" i="24"/>
  <c r="D150" i="24"/>
  <c r="C150" i="24"/>
  <c r="B150" i="24"/>
  <c r="F165" i="24"/>
  <c r="F166" i="24" s="1"/>
  <c r="E165" i="24"/>
  <c r="E166" i="24" s="1"/>
  <c r="D165" i="24"/>
  <c r="D166" i="24" s="1"/>
  <c r="C165" i="24"/>
  <c r="C166" i="24" s="1"/>
  <c r="B165" i="24"/>
  <c r="B166" i="24" s="1"/>
  <c r="H165" i="23"/>
  <c r="F165" i="23"/>
  <c r="E165" i="23"/>
  <c r="D165" i="23"/>
  <c r="C165" i="23"/>
  <c r="B165" i="23"/>
  <c r="H150" i="23"/>
  <c r="F150" i="23"/>
  <c r="E150" i="23"/>
  <c r="D150" i="23"/>
  <c r="C150" i="23"/>
  <c r="B150" i="23"/>
  <c r="H121" i="23"/>
  <c r="F121" i="23"/>
  <c r="E121" i="23"/>
  <c r="D121" i="23"/>
  <c r="C121" i="23"/>
  <c r="B121" i="23"/>
  <c r="H106" i="23"/>
  <c r="F106" i="23"/>
  <c r="E106" i="23"/>
  <c r="D106" i="23"/>
  <c r="C106" i="23"/>
  <c r="B106" i="23"/>
  <c r="H90" i="23"/>
  <c r="F90" i="23"/>
  <c r="E90" i="23"/>
  <c r="D90" i="23"/>
  <c r="C90" i="23"/>
  <c r="B90" i="23"/>
  <c r="H76" i="23"/>
  <c r="F76" i="23"/>
  <c r="E76" i="23"/>
  <c r="D76" i="23"/>
  <c r="C76" i="23"/>
  <c r="B76" i="23"/>
  <c r="B60" i="23"/>
  <c r="C60" i="23"/>
  <c r="D60" i="23"/>
  <c r="E60" i="23"/>
  <c r="F60" i="23"/>
  <c r="H60" i="23"/>
  <c r="H45" i="23"/>
  <c r="F45" i="23"/>
  <c r="F91" i="23" s="1"/>
  <c r="E45" i="23"/>
  <c r="D45" i="23"/>
  <c r="C45" i="23"/>
  <c r="B45" i="23"/>
  <c r="B91" i="23" s="1"/>
  <c r="F30" i="23"/>
  <c r="E30" i="23"/>
  <c r="D30" i="23"/>
  <c r="C30" i="23"/>
  <c r="B30" i="23"/>
  <c r="H30" i="23"/>
  <c r="D166" i="23" l="1"/>
  <c r="C166" i="23"/>
  <c r="D91" i="23"/>
  <c r="E166" i="23"/>
  <c r="B166" i="23"/>
  <c r="F166" i="23"/>
  <c r="D90" i="24"/>
  <c r="C91" i="23"/>
  <c r="E91" i="23"/>
  <c r="C90" i="24"/>
  <c r="E90" i="24"/>
  <c r="H176" i="21"/>
  <c r="H159" i="21"/>
  <c r="H144" i="21"/>
  <c r="H128" i="21"/>
  <c r="H112" i="21"/>
  <c r="H96" i="21"/>
  <c r="H79" i="21"/>
  <c r="H63" i="21"/>
  <c r="H47" i="21"/>
  <c r="H31" i="21"/>
  <c r="F174" i="22" l="1"/>
  <c r="E174" i="22"/>
  <c r="D174" i="22"/>
  <c r="C174" i="22"/>
  <c r="B174" i="22"/>
  <c r="F158" i="22"/>
  <c r="E158" i="22"/>
  <c r="D158" i="22"/>
  <c r="C158" i="22"/>
  <c r="B158" i="22"/>
  <c r="F143" i="22"/>
  <c r="E143" i="22"/>
  <c r="D143" i="22"/>
  <c r="C143" i="22"/>
  <c r="B143" i="22"/>
  <c r="F127" i="22"/>
  <c r="E127" i="22"/>
  <c r="D127" i="22"/>
  <c r="C127" i="22"/>
  <c r="B127" i="22"/>
  <c r="F111" i="22"/>
  <c r="E111" i="22"/>
  <c r="D111" i="22"/>
  <c r="C111" i="22"/>
  <c r="B111" i="22"/>
  <c r="F94" i="22"/>
  <c r="E94" i="22"/>
  <c r="D94" i="22"/>
  <c r="C94" i="22"/>
  <c r="B94" i="22"/>
  <c r="F79" i="22"/>
  <c r="E79" i="22"/>
  <c r="D79" i="22"/>
  <c r="C79" i="22"/>
  <c r="B79" i="22"/>
  <c r="F63" i="22"/>
  <c r="E63" i="22"/>
  <c r="D63" i="22"/>
  <c r="C63" i="22"/>
  <c r="B63" i="22"/>
  <c r="F47" i="22"/>
  <c r="E47" i="22"/>
  <c r="D47" i="22"/>
  <c r="C47" i="22"/>
  <c r="B47" i="22"/>
  <c r="F31" i="22"/>
  <c r="E31" i="22"/>
  <c r="D31" i="22"/>
  <c r="C31" i="22"/>
  <c r="B31" i="22"/>
  <c r="B95" i="22" l="1"/>
  <c r="F95" i="22"/>
  <c r="C175" i="22"/>
  <c r="D95" i="22"/>
  <c r="E175" i="22"/>
  <c r="E95" i="22"/>
  <c r="B175" i="22"/>
  <c r="D175" i="22"/>
  <c r="F175" i="22"/>
  <c r="C95" i="22"/>
  <c r="E178" i="22" l="1"/>
  <c r="D178" i="22"/>
  <c r="D179" i="22" s="1"/>
  <c r="C178" i="22"/>
  <c r="C179" i="22" s="1"/>
  <c r="F178" i="22"/>
  <c r="D182" i="22" s="1"/>
  <c r="E179" i="22" l="1"/>
  <c r="F179" i="22"/>
  <c r="B176" i="21"/>
  <c r="C176" i="21"/>
  <c r="D176" i="21"/>
  <c r="E176" i="21"/>
  <c r="F176" i="21"/>
  <c r="D159" i="21"/>
  <c r="E159" i="21"/>
  <c r="F159" i="21"/>
  <c r="C159" i="21"/>
  <c r="B159" i="21"/>
  <c r="D144" i="21"/>
  <c r="E144" i="21"/>
  <c r="F144" i="21"/>
  <c r="C144" i="21"/>
  <c r="B144" i="21"/>
  <c r="D128" i="21"/>
  <c r="E128" i="21"/>
  <c r="F128" i="21"/>
  <c r="C128" i="21"/>
  <c r="B128" i="21"/>
  <c r="D112" i="21"/>
  <c r="E112" i="21"/>
  <c r="F112" i="21"/>
  <c r="C112" i="21"/>
  <c r="B112" i="21"/>
  <c r="C94" i="21"/>
  <c r="D94" i="21"/>
  <c r="E94" i="21"/>
  <c r="F94" i="21"/>
  <c r="B94" i="21"/>
  <c r="F79" i="21"/>
  <c r="C63" i="21"/>
  <c r="F63" i="21"/>
  <c r="E63" i="21"/>
  <c r="D63" i="21"/>
  <c r="F177" i="21" l="1"/>
  <c r="D177" i="21"/>
  <c r="B177" i="21"/>
  <c r="E177" i="21"/>
  <c r="C177" i="21"/>
  <c r="C31" i="21"/>
  <c r="F47" i="21" l="1"/>
  <c r="C47" i="21"/>
  <c r="D47" i="21"/>
  <c r="E47" i="21"/>
  <c r="B79" i="21" l="1"/>
  <c r="B63" i="21"/>
  <c r="B47" i="21"/>
  <c r="D31" i="21"/>
  <c r="E31" i="21"/>
  <c r="F31" i="21"/>
  <c r="F96" i="21" s="1"/>
  <c r="F180" i="21" s="1"/>
  <c r="B31" i="21"/>
  <c r="F181" i="21" l="1"/>
  <c r="D184" i="21"/>
  <c r="B96" i="21"/>
  <c r="E79" i="21" l="1"/>
  <c r="C79" i="21"/>
  <c r="D79" i="21"/>
  <c r="C96" i="21" l="1"/>
  <c r="C180" i="21" s="1"/>
  <c r="D96" i="21"/>
  <c r="D180" i="21" s="1"/>
  <c r="E96" i="21"/>
  <c r="E180" i="21" s="1"/>
  <c r="E181" i="21" l="1"/>
  <c r="D181" i="21"/>
  <c r="C181" i="21"/>
  <c r="H95" i="22"/>
</calcChain>
</file>

<file path=xl/sharedStrings.xml><?xml version="1.0" encoding="utf-8"?>
<sst xmlns="http://schemas.openxmlformats.org/spreadsheetml/2006/main" count="2234" uniqueCount="235">
  <si>
    <t>№ рец.</t>
  </si>
  <si>
    <t>Пищевые вещества (г)</t>
  </si>
  <si>
    <t>Энергетическая ценность (ккал)</t>
  </si>
  <si>
    <t>Б</t>
  </si>
  <si>
    <t>Ж</t>
  </si>
  <si>
    <t>У</t>
  </si>
  <si>
    <t>Обед</t>
  </si>
  <si>
    <t>Итого за Обед</t>
  </si>
  <si>
    <t>Итого за неделю в среднем обед</t>
  </si>
  <si>
    <t>Среднее значение за обед</t>
  </si>
  <si>
    <t xml:space="preserve">Потребность в пищевых веществах для обучающихся  7-11 лет по проекту СанПиН 2020 </t>
  </si>
  <si>
    <t>Распределение ЭЦ</t>
  </si>
  <si>
    <t>Норма</t>
  </si>
  <si>
    <t>30-35%</t>
  </si>
  <si>
    <t>Каша  рассыпчатая, гречневая</t>
  </si>
  <si>
    <t>Рассольник ленинградский</t>
  </si>
  <si>
    <t>Борщ с капустой и картофелем</t>
  </si>
  <si>
    <t xml:space="preserve">ВыполнениеСанПиН  2.3/2.4.3590-20 </t>
  </si>
  <si>
    <t xml:space="preserve">Использованная литература: Сборник рецептур на продукцию для обучающихся во всех образовательных учреждениях под ред. М.П. Могильного изд. Дели плюс, 2017 г                                                                                              </t>
  </si>
  <si>
    <t>День1 /неделя 1: Понедельник</t>
  </si>
  <si>
    <t>День 2/неделя 1: Вторник</t>
  </si>
  <si>
    <t>День 3/неделя 1: Среда</t>
  </si>
  <si>
    <t>День 4/неделя 1: Четверг</t>
  </si>
  <si>
    <t>День 5/неделя 1: Пятница</t>
  </si>
  <si>
    <t>Вес блюда</t>
  </si>
  <si>
    <t>Наименование блюда</t>
  </si>
  <si>
    <t>В рационе - йодированная соль; морская рыба. В меню включены сезонные овощи и фрукты.</t>
  </si>
  <si>
    <t>День 2 /неделя 2: Вторник</t>
  </si>
  <si>
    <t xml:space="preserve">Плов из птицы               </t>
  </si>
  <si>
    <t>Компот из смеси сухофруктов</t>
  </si>
  <si>
    <t xml:space="preserve">Суп крестьянский с крупой </t>
  </si>
  <si>
    <t>Каша рассыпчатая, ячневая</t>
  </si>
  <si>
    <t>Суп картофельный с макаронными изделиями (вермишелью)</t>
  </si>
  <si>
    <t>В рационе питания предусмотрено использование хлеба с содержанием микро и макронутриентов.</t>
  </si>
  <si>
    <t>Хлеб пшеничный йодированный</t>
  </si>
  <si>
    <t>Компот из яблок  свежих</t>
  </si>
  <si>
    <t>Кисель из повидла</t>
  </si>
  <si>
    <t>Норма обеда по СанПин  30%- 35%  ± 5%</t>
  </si>
  <si>
    <t>23,1-26,95</t>
  </si>
  <si>
    <t>23,7-26,95</t>
  </si>
  <si>
    <t>100,5-117,25</t>
  </si>
  <si>
    <t>705-822,5</t>
  </si>
  <si>
    <t>701/2010м</t>
  </si>
  <si>
    <t>702/2010м</t>
  </si>
  <si>
    <t>342/2017</t>
  </si>
  <si>
    <t>70/2017м</t>
  </si>
  <si>
    <t>Оовощи по сезонув нарезке (огурец соленый)</t>
  </si>
  <si>
    <t>54-28с/2022н</t>
  </si>
  <si>
    <t>171/2017м</t>
  </si>
  <si>
    <t>Хлеб ржано-пшеничный йодированный</t>
  </si>
  <si>
    <t>Консервы закусочные (зеленый горошек)</t>
  </si>
  <si>
    <t>131/2017м</t>
  </si>
  <si>
    <t>291/2017м</t>
  </si>
  <si>
    <t>54-7с/2022н</t>
  </si>
  <si>
    <t>Квашеная капуста с маслом растительным</t>
  </si>
  <si>
    <t>47/2017м</t>
  </si>
  <si>
    <t>Овощи по сезону в нарезке (помидор)</t>
  </si>
  <si>
    <t>Закуска из овощей  (икра кабачковая)</t>
  </si>
  <si>
    <t>101/2004л</t>
  </si>
  <si>
    <t>54-25с/2022н</t>
  </si>
  <si>
    <t>Суп гороховый</t>
  </si>
  <si>
    <t>203/2017м</t>
  </si>
  <si>
    <t xml:space="preserve">Макаронные изделия отварные с маслом </t>
  </si>
  <si>
    <t>54-1хн/2022н</t>
  </si>
  <si>
    <t>54/2017м</t>
  </si>
  <si>
    <t xml:space="preserve">Свекла отварная с маслом растительным </t>
  </si>
  <si>
    <t xml:space="preserve">Щи из свежей капусты с картофелем </t>
  </si>
  <si>
    <t>54-1с/2022н</t>
  </si>
  <si>
    <t>360/2017м</t>
  </si>
  <si>
    <t>Каша рассыпчатая, пшеничная с маслом</t>
  </si>
  <si>
    <t>54-3с/2022н</t>
  </si>
  <si>
    <t>День 1/неделя 2: Понедельник</t>
  </si>
  <si>
    <t>День 3 /неделя 2: Среда</t>
  </si>
  <si>
    <t>Суп картофельный с крупой  (пшено)</t>
  </si>
  <si>
    <t>101/2017м</t>
  </si>
  <si>
    <t>Консервы закусочные (кукуруза)</t>
  </si>
  <si>
    <t>133/2017м</t>
  </si>
  <si>
    <t>54-10с/2022н</t>
  </si>
  <si>
    <t>День 4/неделя 2: Четверг</t>
  </si>
  <si>
    <t>День 5 /неделя 2: Пятница</t>
  </si>
  <si>
    <t>Напиток из шиповника</t>
  </si>
  <si>
    <t>53-13хн/2022н</t>
  </si>
  <si>
    <t>Сборник рецептур блюд и типовых меню для организации питания детей в образовательных организациях и организациях отдыха детей и их оздоровления. На основе Федерального бюджетного учереждения науки " Новосибирский научно- исследовательский  институт гигиены и эпидемиологии Роспотребнадзора" 2022г- 275с</t>
  </si>
  <si>
    <t>27-31,5</t>
  </si>
  <si>
    <t>27-32,2</t>
  </si>
  <si>
    <t>114,9-134,05</t>
  </si>
  <si>
    <t>816-952</t>
  </si>
  <si>
    <t xml:space="preserve">Потребность в пищевых веществах для обучающихся  12-18 лет по проекту СанПиН 2020 </t>
  </si>
  <si>
    <t xml:space="preserve">Примерное 2-х недельное меню на горячее питание (Обеды)
для учащихся с 5 по 11 класс (12-18 лет), 
для муниципальных общеобразовательных школ 
</t>
  </si>
  <si>
    <t xml:space="preserve">Примерное 2-х недельное меню на горячее питание (Обед)
для учащихся с 1 по 4 класс (7-11 лет),  
для муниципальных общеобразовательных школ 
</t>
  </si>
  <si>
    <t>Картофель отварной с маслом</t>
  </si>
  <si>
    <t>Биточки мясные из п.ф.с соусом 100/20</t>
  </si>
  <si>
    <t>77-2/2022 /332/2017м</t>
  </si>
  <si>
    <t>Котлеты мясные из п.ф.с соусом 100/20</t>
  </si>
  <si>
    <t>77-5/2022 331/2017м</t>
  </si>
  <si>
    <t xml:space="preserve">Тефтели с рисом из п.ф с соусом сметанным с томатом </t>
  </si>
  <si>
    <t xml:space="preserve">Плов из мяса  (свинина)       </t>
  </si>
  <si>
    <t>265/2017м</t>
  </si>
  <si>
    <t>52/2017м</t>
  </si>
  <si>
    <t>Котлеты куриные с соусом сметанным с томатом 100/20</t>
  </si>
  <si>
    <t>77-2/2022/   331/2017м</t>
  </si>
  <si>
    <t>Котлеты домашниеиз п.ф с соусом 100/20</t>
  </si>
  <si>
    <t>77-3/2022/ 331/2017м</t>
  </si>
  <si>
    <t>Котлеты мясокапустные из п.ф</t>
  </si>
  <si>
    <t>77-6/2022</t>
  </si>
  <si>
    <t>Котлеты печеночные из п.фс маслом100/5</t>
  </si>
  <si>
    <t>77-4/2022</t>
  </si>
  <si>
    <t>Винегрет овощной</t>
  </si>
  <si>
    <t>67/2017м</t>
  </si>
  <si>
    <t>125/2017м</t>
  </si>
  <si>
    <t xml:space="preserve">Хлеб ржано-пшеничный </t>
  </si>
  <si>
    <t xml:space="preserve">Хлеб пшеничный </t>
  </si>
  <si>
    <t>цена</t>
  </si>
  <si>
    <t>рубли</t>
  </si>
  <si>
    <t>Сборник рецептур блюд и типовых меню для организации питания детей в образовательных организациях и организациях отдыха детей и их оздоровления. На основе Федерального бюджетного учреждения науки " Новосибирский научно- исследовательский  институт гигиены и эпидемиологии Роспотребнадзора" 2022г- 275с</t>
  </si>
  <si>
    <t>Сборник рецептур на продукцию для обучающихся во всех образовательных учреждениях / Под ред. М.П. Могильного и В.А. Тутельяна. -      М.:ДеЛи плюс, 2017.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</si>
  <si>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</si>
  <si>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</si>
  <si>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САНПИН 1.2. 3685-21 " Гигиенические нормативы и требования к обеспечению безопасности и (или) безвредности для человека факторов среды обитания".</t>
  </si>
  <si>
    <t>Среднесуточные наборы пищевой продукции для организации питания (минимальные) СанПиН 23/2.4.3590-20 Приложение №7, таблица №2</t>
  </si>
  <si>
    <t>Масса порций для детей в зависимости от врзраста (в граммах), к СанПиН 2.3./2.4.3590-20 Приложение №9</t>
  </si>
  <si>
    <t>В рационе - йодированная соль;  морская рыба. В меню включены сезонные овощи и фрукты.</t>
  </si>
  <si>
    <t>Согласовано:</t>
  </si>
  <si>
    <t>Утверждено</t>
  </si>
  <si>
    <t>директор______________________________</t>
  </si>
  <si>
    <t>_____________________________________</t>
  </si>
  <si>
    <t xml:space="preserve">Цена руб </t>
  </si>
  <si>
    <t>7-11 лет</t>
  </si>
  <si>
    <t>Завтрак</t>
  </si>
  <si>
    <t>182/2017м</t>
  </si>
  <si>
    <t>338/2017м</t>
  </si>
  <si>
    <t>Итого за _Завтрак</t>
  </si>
  <si>
    <t>цена рубли</t>
  </si>
  <si>
    <t>54-3гн/2022н</t>
  </si>
  <si>
    <t>Итого за завтрак</t>
  </si>
  <si>
    <t>54-2гн/2022н</t>
  </si>
  <si>
    <t>Итого за неделю в среднем завтрак</t>
  </si>
  <si>
    <t>399/2017м</t>
  </si>
  <si>
    <t xml:space="preserve">          Завтрак</t>
  </si>
  <si>
    <t>Норма завтрака по СанПин  20%- 25%  ± 5%</t>
  </si>
  <si>
    <t>15,4-19,25</t>
  </si>
  <si>
    <t>15,8-19,75</t>
  </si>
  <si>
    <t>67-83,75</t>
  </si>
  <si>
    <t>470-587,5</t>
  </si>
  <si>
    <t>Среднее значение за завтрак</t>
  </si>
  <si>
    <t xml:space="preserve">Выполнение СанПиН  2.3/2.4.3590-20 </t>
  </si>
  <si>
    <t>20-25%</t>
  </si>
  <si>
    <t>12-18 лет</t>
  </si>
  <si>
    <t>18-22,5</t>
  </si>
  <si>
    <t>18-23</t>
  </si>
  <si>
    <t>76,6-95,75</t>
  </si>
  <si>
    <t>544-680</t>
  </si>
  <si>
    <t xml:space="preserve">Примерное 2-х недельное меню на горячее питание (Завтрак)
 для учащихся с 5 по 11 класс (12-18 лет), 
для муниципальных общеобразовательных школ 
</t>
  </si>
  <si>
    <t xml:space="preserve">Примерное 2-х недельное меню на горячее питание (Завтрак)
для учащихся с 1 по 4 класс (7-11 лет), 
для муниципальных общеобразовательных школ 
</t>
  </si>
  <si>
    <t>каша молочная жидкая манная, с маслом и сахаром</t>
  </si>
  <si>
    <t>блинчики (оладьи) с молоком сгущенным</t>
  </si>
  <si>
    <t>какао с молоком</t>
  </si>
  <si>
    <t>фрукт свежий (яблоко)</t>
  </si>
  <si>
    <t>Хлеб пшеничный</t>
  </si>
  <si>
    <t>181/2017м</t>
  </si>
  <si>
    <t>382/2017м</t>
  </si>
  <si>
    <t>капуста квашеная</t>
  </si>
  <si>
    <t>хлеб пшеничный</t>
  </si>
  <si>
    <t>компот из сухофруктов</t>
  </si>
  <si>
    <t xml:space="preserve">47/2017 м </t>
  </si>
  <si>
    <t xml:space="preserve">овощи  в нарезке по сезону (огурец ) </t>
  </si>
  <si>
    <t xml:space="preserve">биточки , котлеты куриные из п.ф высокой степени готовности с соусом </t>
  </si>
  <si>
    <t>макароны отварные с маслом</t>
  </si>
  <si>
    <t>чай с сахаром и лимоном</t>
  </si>
  <si>
    <t>70/71/2017м</t>
  </si>
  <si>
    <t>77-2/2022/ 332/2017м</t>
  </si>
  <si>
    <t>Каша  "Дружба" молочная с из смеси рисовой и пшенной крупы</t>
  </si>
  <si>
    <t>Пряник</t>
  </si>
  <si>
    <t>чай с сахаром</t>
  </si>
  <si>
    <t>54-167/2022н</t>
  </si>
  <si>
    <t>П.Т</t>
  </si>
  <si>
    <t>свекла отварная с  растительным маслом</t>
  </si>
  <si>
    <t>плов с мясом</t>
  </si>
  <si>
    <t>389/2017М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</si>
  <si>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</si>
  <si>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</si>
  <si>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</si>
  <si>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 xml:space="preserve">овощи в нарезке  по сезону (помидор ) </t>
  </si>
  <si>
    <t xml:space="preserve">Котлеты домашние из п/ф высокой степени готовности с соусом </t>
  </si>
  <si>
    <t>77/3/2022-331/2017м</t>
  </si>
  <si>
    <t>Овощи по сезону натуральные  в нарезке  (огурец )</t>
  </si>
  <si>
    <t>Котлеты мясокапустные из п./ф. высокой степени готовности</t>
  </si>
  <si>
    <t>каша гречневая рассыпчатая с маслом</t>
  </si>
  <si>
    <t>77/6/2022</t>
  </si>
  <si>
    <t>Каша молочная пшенная жидкая с маслом и сахаром</t>
  </si>
  <si>
    <t>блинчики (оладьи) с повидлом</t>
  </si>
  <si>
    <t>182/2022м</t>
  </si>
  <si>
    <t>винегрет овощной</t>
  </si>
  <si>
    <t>Котлеты печеночные из п./ф. высокой степени готовности, с маслом</t>
  </si>
  <si>
    <t>67/2017</t>
  </si>
  <si>
    <t>77/4/2022</t>
  </si>
  <si>
    <t>Директор ООО Питание</t>
  </si>
  <si>
    <t>Овощи по сезонув нарезке (огурец соленый)</t>
  </si>
  <si>
    <t xml:space="preserve">рыба, тушенная в томате с овощами </t>
  </si>
  <si>
    <t>229/2017м</t>
  </si>
  <si>
    <t xml:space="preserve">Рыба, тушенная в томате с овощами </t>
  </si>
  <si>
    <t>__________/Московкин С.С.</t>
  </si>
  <si>
    <t>каша рисовая рассыпчатая</t>
  </si>
  <si>
    <t>458/2002г</t>
  </si>
  <si>
    <t>каша  "Дружба" молочная с из смеси рисовой и пшенной крупы</t>
  </si>
  <si>
    <t>пряник</t>
  </si>
  <si>
    <t>сок фруктовый</t>
  </si>
  <si>
    <t xml:space="preserve">котлеты домашние из п/ф высокой степени готовности с соусом </t>
  </si>
  <si>
    <t>овощи по сезону натуральные  в нарезке  (огурец )</t>
  </si>
  <si>
    <t>гречка по-Купечески с мясом</t>
  </si>
  <si>
    <t>каша молочная пшенная жидкая с маслом и сахаром</t>
  </si>
  <si>
    <t>Каша рисовая рассыпчатая</t>
  </si>
  <si>
    <t>День 2/неделя 1:Вторник</t>
  </si>
  <si>
    <t xml:space="preserve">Йогурт </t>
  </si>
  <si>
    <t>омлет натуральный</t>
  </si>
  <si>
    <t>Итого</t>
  </si>
  <si>
    <t>п.т</t>
  </si>
  <si>
    <t>210/2017м</t>
  </si>
  <si>
    <t>блинчики с ягодной начинкой</t>
  </si>
  <si>
    <t>лапшевник с творогом</t>
  </si>
  <si>
    <t>389/2017м</t>
  </si>
  <si>
    <t>398/2017м</t>
  </si>
  <si>
    <t>208/2017м</t>
  </si>
  <si>
    <t>кисломолочный продукт "Ряженка"</t>
  </si>
  <si>
    <t>вареники с картофелем с сметаной</t>
  </si>
  <si>
    <t>молоко</t>
  </si>
  <si>
    <t>оладьи с яблоком с молоком сгущенным</t>
  </si>
  <si>
    <t>403/2017м</t>
  </si>
  <si>
    <t>Среднее значение за  2Й завтрак</t>
  </si>
  <si>
    <t>Норма завтрака по СанПин  10%-15%- ± 5%</t>
  </si>
  <si>
    <t>полдник</t>
  </si>
  <si>
    <t>Примерное 2-х недельное меню на горячее питание 
для учащихся с 1 по 4 класс (7-11 лет) ОВЗ (завтрак+ полдник), 
для муниципальных общеобразовательных школ</t>
  </si>
  <si>
    <t>консервы закусочные (зеленый горошек)</t>
  </si>
  <si>
    <t>54-13хн/2022н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</si>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</sst>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61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1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mbria"/>
      <family val="1"/>
      <charset val="204"/>
      <scheme val="major"/>
    </font>
    <font>
      <sz val="11"/>
      <name val="Calibri"/>
      <family val="2"/>
      <charset val="204"/>
    </font>
    <font>
      <sz val="10"/>
      <color rgb="FF00000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" fillId="0" borderId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9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23" borderId="0" applyNumberFormat="0" applyBorder="0" applyAlignment="0" applyProtection="0"/>
    <xf numFmtId="0" fontId="43" fillId="11" borderId="29" applyNumberFormat="0" applyAlignment="0" applyProtection="0"/>
    <xf numFmtId="0" fontId="44" fillId="24" borderId="30" applyNumberFormat="0" applyAlignment="0" applyProtection="0"/>
    <xf numFmtId="0" fontId="45" fillId="24" borderId="29" applyNumberFormat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34" applyNumberFormat="0" applyFill="0" applyAlignment="0" applyProtection="0"/>
    <xf numFmtId="0" fontId="50" fillId="25" borderId="35" applyNumberFormat="0" applyAlignment="0" applyProtection="0"/>
    <xf numFmtId="0" fontId="51" fillId="0" borderId="0" applyNumberFormat="0" applyFill="0" applyBorder="0" applyAlignment="0" applyProtection="0"/>
    <xf numFmtId="0" fontId="52" fillId="26" borderId="0" applyNumberFormat="0" applyBorder="0" applyAlignment="0" applyProtection="0"/>
    <xf numFmtId="0" fontId="2" fillId="0" borderId="0"/>
    <xf numFmtId="0" fontId="53" fillId="7" borderId="0" applyNumberFormat="0" applyBorder="0" applyAlignment="0" applyProtection="0"/>
    <xf numFmtId="0" fontId="54" fillId="0" borderId="0" applyNumberFormat="0" applyFill="0" applyBorder="0" applyAlignment="0" applyProtection="0"/>
    <xf numFmtId="0" fontId="18" fillId="27" borderId="36" applyNumberFormat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57" fillId="8" borderId="0" applyNumberFormat="0" applyBorder="0" applyAlignment="0" applyProtection="0"/>
    <xf numFmtId="0" fontId="40" fillId="0" borderId="0"/>
    <xf numFmtId="0" fontId="43" fillId="11" borderId="41" applyNumberFormat="0" applyAlignment="0" applyProtection="0"/>
    <xf numFmtId="0" fontId="44" fillId="24" borderId="42" applyNumberFormat="0" applyAlignment="0" applyProtection="0"/>
    <xf numFmtId="0" fontId="45" fillId="24" borderId="41" applyNumberFormat="0" applyAlignment="0" applyProtection="0"/>
    <xf numFmtId="0" fontId="49" fillId="0" borderId="43" applyNumberFormat="0" applyFill="0" applyAlignment="0" applyProtection="0"/>
    <xf numFmtId="0" fontId="18" fillId="27" borderId="44" applyNumberFormat="0" applyAlignment="0" applyProtection="0"/>
    <xf numFmtId="0" fontId="43" fillId="11" borderId="46" applyNumberFormat="0" applyAlignment="0" applyProtection="0"/>
    <xf numFmtId="0" fontId="44" fillId="24" borderId="47" applyNumberFormat="0" applyAlignment="0" applyProtection="0"/>
    <xf numFmtId="0" fontId="45" fillId="24" borderId="46" applyNumberFormat="0" applyAlignment="0" applyProtection="0"/>
    <xf numFmtId="0" fontId="49" fillId="0" borderId="48" applyNumberFormat="0" applyFill="0" applyAlignment="0" applyProtection="0"/>
    <xf numFmtId="0" fontId="18" fillId="27" borderId="49" applyNumberFormat="0" applyAlignment="0" applyProtection="0"/>
    <xf numFmtId="0" fontId="41" fillId="15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4" borderId="0" applyNumberFormat="0" applyBorder="0" applyAlignment="0" applyProtection="0"/>
    <xf numFmtId="0" fontId="41" fillId="13" borderId="0" applyNumberFormat="0" applyBorder="0" applyAlignment="0" applyProtection="0"/>
    <xf numFmtId="0" fontId="41" fillId="12" borderId="0" applyNumberFormat="0" applyBorder="0" applyAlignment="0" applyProtection="0"/>
    <xf numFmtId="0" fontId="41" fillId="11" borderId="0" applyNumberFormat="0" applyBorder="0" applyAlignment="0" applyProtection="0"/>
    <xf numFmtId="0" fontId="41" fillId="10" borderId="0" applyNumberFormat="0" applyBorder="0" applyAlignment="0" applyProtection="0"/>
    <xf numFmtId="0" fontId="41" fillId="9" borderId="0" applyNumberFormat="0" applyBorder="0" applyAlignment="0" applyProtection="0"/>
    <xf numFmtId="0" fontId="41" fillId="8" borderId="0" applyNumberFormat="0" applyBorder="0" applyAlignment="0" applyProtection="0"/>
    <xf numFmtId="0" fontId="41" fillId="7" borderId="0" applyNumberFormat="0" applyBorder="0" applyAlignment="0" applyProtection="0"/>
    <xf numFmtId="0" fontId="41" fillId="6" borderId="0" applyNumberFormat="0" applyBorder="0" applyAlignment="0" applyProtection="0"/>
    <xf numFmtId="0" fontId="40" fillId="0" borderId="0"/>
    <xf numFmtId="0" fontId="60" fillId="0" borderId="0"/>
  </cellStyleXfs>
  <cellXfs count="676">
    <xf numFmtId="0" fontId="0" fillId="0" borderId="0" xfId="0"/>
    <xf numFmtId="0" fontId="4" fillId="0" borderId="0" xfId="0" applyFont="1"/>
    <xf numFmtId="0" fontId="6" fillId="0" borderId="0" xfId="0" applyFont="1"/>
    <xf numFmtId="0" fontId="4" fillId="2" borderId="0" xfId="0" applyFont="1" applyFill="1"/>
    <xf numFmtId="0" fontId="4" fillId="2" borderId="1" xfId="3" applyFont="1" applyFill="1" applyBorder="1" applyAlignment="1">
      <alignment horizontal="left" vertical="center" wrapText="1"/>
    </xf>
    <xf numFmtId="1" fontId="4" fillId="2" borderId="1" xfId="3" applyNumberFormat="1" applyFont="1" applyFill="1" applyBorder="1" applyAlignment="1">
      <alignment horizontal="center" vertical="center" wrapText="1"/>
    </xf>
    <xf numFmtId="2" fontId="4" fillId="2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1" fontId="3" fillId="2" borderId="1" xfId="3" applyNumberFormat="1" applyFont="1" applyFill="1" applyBorder="1" applyAlignment="1">
      <alignment horizontal="center" vertical="center" wrapText="1"/>
    </xf>
    <xf numFmtId="2" fontId="3" fillId="2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0" fontId="4" fillId="2" borderId="1" xfId="4" applyFont="1" applyFill="1" applyBorder="1" applyAlignment="1">
      <alignment horizontal="left" vertical="center" wrapText="1"/>
    </xf>
    <xf numFmtId="2" fontId="4" fillId="2" borderId="1" xfId="4" applyNumberFormat="1" applyFont="1" applyFill="1" applyBorder="1" applyAlignment="1">
      <alignment horizontal="center" vertical="center" wrapText="1"/>
    </xf>
    <xf numFmtId="2" fontId="4" fillId="0" borderId="1" xfId="4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" fontId="4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1" fontId="4" fillId="0" borderId="1" xfId="4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/>
    </xf>
    <xf numFmtId="1" fontId="3" fillId="0" borderId="1" xfId="3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4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2" fontId="11" fillId="0" borderId="0" xfId="0" applyNumberFormat="1" applyFont="1"/>
    <xf numFmtId="0" fontId="5" fillId="0" borderId="0" xfId="0" applyFont="1"/>
    <xf numFmtId="0" fontId="14" fillId="0" borderId="0" xfId="0" applyFont="1"/>
    <xf numFmtId="0" fontId="15" fillId="0" borderId="0" xfId="0" applyFont="1"/>
    <xf numFmtId="1" fontId="15" fillId="0" borderId="0" xfId="0" applyNumberFormat="1" applyFont="1" applyAlignment="1">
      <alignment horizontal="center"/>
    </xf>
    <xf numFmtId="2" fontId="15" fillId="0" borderId="0" xfId="0" applyNumberFormat="1" applyFont="1"/>
    <xf numFmtId="1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3" fillId="0" borderId="1" xfId="3" applyFont="1" applyBorder="1" applyAlignment="1">
      <alignment vertical="center" wrapText="1"/>
    </xf>
    <xf numFmtId="1" fontId="3" fillId="0" borderId="1" xfId="3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2" fontId="16" fillId="0" borderId="0" xfId="0" applyNumberFormat="1" applyFont="1"/>
    <xf numFmtId="2" fontId="3" fillId="0" borderId="3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vertical="center"/>
    </xf>
    <xf numFmtId="2" fontId="11" fillId="0" borderId="2" xfId="0" applyNumberFormat="1" applyFont="1" applyBorder="1"/>
    <xf numFmtId="2" fontId="12" fillId="0" borderId="2" xfId="0" applyNumberFormat="1" applyFont="1" applyBorder="1"/>
    <xf numFmtId="2" fontId="13" fillId="0" borderId="2" xfId="0" applyNumberFormat="1" applyFont="1" applyBorder="1"/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/>
    </xf>
    <xf numFmtId="0" fontId="3" fillId="2" borderId="5" xfId="3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2" fontId="3" fillId="0" borderId="1" xfId="3" applyNumberFormat="1" applyFont="1" applyBorder="1" applyAlignment="1">
      <alignment vertical="center" wrapText="1"/>
    </xf>
    <xf numFmtId="1" fontId="3" fillId="0" borderId="1" xfId="3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3" fillId="2" borderId="1" xfId="3" applyFont="1" applyFill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left" vertical="center" wrapText="1"/>
    </xf>
    <xf numFmtId="0" fontId="3" fillId="2" borderId="1" xfId="3" applyFont="1" applyFill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/>
    </xf>
    <xf numFmtId="2" fontId="3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2" fontId="3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4" fillId="0" borderId="18" xfId="6" applyFont="1" applyBorder="1" applyAlignment="1">
      <alignment horizontal="center"/>
    </xf>
    <xf numFmtId="0" fontId="4" fillId="4" borderId="1" xfId="6" applyFont="1" applyFill="1" applyBorder="1" applyAlignment="1">
      <alignment horizontal="center"/>
    </xf>
    <xf numFmtId="0" fontId="4" fillId="2" borderId="1" xfId="3" applyFont="1" applyFill="1" applyBorder="1" applyAlignment="1">
      <alignment horizontal="left" wrapText="1"/>
    </xf>
    <xf numFmtId="1" fontId="4" fillId="2" borderId="5" xfId="3" applyNumberFormat="1" applyFont="1" applyFill="1" applyBorder="1" applyAlignment="1">
      <alignment horizontal="center" wrapText="1"/>
    </xf>
    <xf numFmtId="1" fontId="4" fillId="2" borderId="5" xfId="4" applyNumberFormat="1" applyFont="1" applyFill="1" applyBorder="1" applyAlignment="1">
      <alignment horizontal="center" vertical="center" wrapText="1"/>
    </xf>
    <xf numFmtId="2" fontId="4" fillId="2" borderId="18" xfId="3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4" fillId="4" borderId="5" xfId="6" applyFont="1" applyFill="1" applyBorder="1" applyAlignment="1">
      <alignment wrapText="1"/>
    </xf>
    <xf numFmtId="0" fontId="3" fillId="2" borderId="0" xfId="3" applyFont="1" applyFill="1" applyBorder="1" applyAlignment="1">
      <alignment vertical="center" wrapText="1"/>
    </xf>
    <xf numFmtId="0" fontId="3" fillId="0" borderId="0" xfId="3" applyFont="1" applyBorder="1" applyAlignment="1">
      <alignment vertical="center" wrapText="1"/>
    </xf>
    <xf numFmtId="0" fontId="17" fillId="3" borderId="20" xfId="0" applyFont="1" applyFill="1" applyBorder="1"/>
    <xf numFmtId="0" fontId="19" fillId="0" borderId="19" xfId="6" applyFont="1" applyBorder="1" applyAlignment="1">
      <alignment horizontal="center" vertical="center"/>
    </xf>
    <xf numFmtId="0" fontId="17" fillId="3" borderId="21" xfId="0" applyNumberFormat="1" applyFont="1" applyFill="1" applyBorder="1" applyAlignment="1">
      <alignment horizontal="center"/>
    </xf>
    <xf numFmtId="0" fontId="17" fillId="3" borderId="2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0" borderId="1" xfId="6" applyFont="1" applyBorder="1" applyAlignment="1">
      <alignment horizontal="center"/>
    </xf>
    <xf numFmtId="1" fontId="4" fillId="0" borderId="1" xfId="4" applyNumberFormat="1" applyFont="1" applyBorder="1" applyAlignment="1">
      <alignment horizontal="center"/>
    </xf>
    <xf numFmtId="1" fontId="4" fillId="0" borderId="18" xfId="4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3" fillId="0" borderId="1" xfId="3" applyNumberFormat="1" applyFont="1" applyBorder="1" applyAlignment="1">
      <alignment horizontal="center" wrapText="1"/>
    </xf>
    <xf numFmtId="49" fontId="3" fillId="0" borderId="1" xfId="3" applyNumberFormat="1" applyFont="1" applyBorder="1" applyAlignment="1">
      <alignment wrapText="1"/>
    </xf>
    <xf numFmtId="0" fontId="4" fillId="2" borderId="1" xfId="0" applyFont="1" applyFill="1" applyBorder="1" applyAlignment="1"/>
    <xf numFmtId="49" fontId="7" fillId="2" borderId="1" xfId="3" applyNumberFormat="1" applyFont="1" applyFill="1" applyBorder="1" applyAlignment="1">
      <alignment horizontal="center"/>
    </xf>
    <xf numFmtId="49" fontId="4" fillId="0" borderId="0" xfId="3" applyNumberFormat="1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49" fontId="8" fillId="2" borderId="1" xfId="2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2" fontId="4" fillId="2" borderId="1" xfId="3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2" fontId="4" fillId="0" borderId="1" xfId="4" applyNumberFormat="1" applyFont="1" applyBorder="1" applyAlignment="1">
      <alignment horizontal="center" wrapText="1"/>
    </xf>
    <xf numFmtId="49" fontId="8" fillId="2" borderId="0" xfId="3" applyNumberFormat="1" applyFont="1" applyFill="1" applyBorder="1" applyAlignment="1">
      <alignment horizontal="center" wrapText="1"/>
    </xf>
    <xf numFmtId="2" fontId="4" fillId="0" borderId="1" xfId="3" applyNumberFormat="1" applyFont="1" applyBorder="1" applyAlignment="1">
      <alignment horizontal="center" wrapText="1"/>
    </xf>
    <xf numFmtId="1" fontId="4" fillId="0" borderId="1" xfId="3" applyNumberFormat="1" applyFont="1" applyBorder="1" applyAlignment="1">
      <alignment horizontal="center" wrapText="1"/>
    </xf>
    <xf numFmtId="2" fontId="4" fillId="0" borderId="1" xfId="3" applyNumberFormat="1" applyFont="1" applyBorder="1" applyAlignment="1">
      <alignment horizontal="center"/>
    </xf>
    <xf numFmtId="1" fontId="4" fillId="2" borderId="1" xfId="3" applyNumberFormat="1" applyFont="1" applyFill="1" applyBorder="1" applyAlignment="1">
      <alignment horizontal="center" wrapText="1"/>
    </xf>
    <xf numFmtId="49" fontId="8" fillId="2" borderId="1" xfId="5" applyNumberFormat="1" applyFont="1" applyFill="1" applyBorder="1" applyAlignment="1">
      <alignment horizontal="center" wrapText="1"/>
    </xf>
    <xf numFmtId="2" fontId="4" fillId="2" borderId="18" xfId="3" applyNumberFormat="1" applyFont="1" applyFill="1" applyBorder="1" applyAlignment="1">
      <alignment horizontal="center" wrapText="1"/>
    </xf>
    <xf numFmtId="49" fontId="8" fillId="0" borderId="0" xfId="0" applyNumberFormat="1" applyFont="1" applyBorder="1" applyAlignment="1">
      <alignment horizontal="center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3" applyFont="1" applyBorder="1" applyAlignment="1">
      <alignment horizontal="left" wrapText="1"/>
    </xf>
    <xf numFmtId="1" fontId="4" fillId="0" borderId="19" xfId="3" applyNumberFormat="1" applyFont="1" applyBorder="1" applyAlignment="1">
      <alignment horizontal="center" wrapText="1"/>
    </xf>
    <xf numFmtId="2" fontId="4" fillId="2" borderId="19" xfId="3" applyNumberFormat="1" applyFont="1" applyFill="1" applyBorder="1" applyAlignment="1">
      <alignment horizontal="center" wrapText="1"/>
    </xf>
    <xf numFmtId="49" fontId="8" fillId="0" borderId="0" xfId="4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9" fillId="0" borderId="23" xfId="0" applyFont="1" applyBorder="1" applyAlignment="1">
      <alignment vertical="center" wrapText="1"/>
    </xf>
    <xf numFmtId="0" fontId="17" fillId="3" borderId="1" xfId="0" applyFont="1" applyFill="1" applyBorder="1"/>
    <xf numFmtId="0" fontId="19" fillId="0" borderId="1" xfId="6" applyFont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/>
    </xf>
    <xf numFmtId="0" fontId="21" fillId="3" borderId="17" xfId="0" applyFont="1" applyFill="1" applyBorder="1"/>
    <xf numFmtId="0" fontId="20" fillId="0" borderId="1" xfId="6" applyFont="1" applyBorder="1" applyAlignment="1">
      <alignment horizontal="center"/>
    </xf>
    <xf numFmtId="2" fontId="21" fillId="3" borderId="24" xfId="0" applyNumberFormat="1" applyFont="1" applyFill="1" applyBorder="1" applyAlignment="1">
      <alignment horizontal="right"/>
    </xf>
    <xf numFmtId="2" fontId="21" fillId="3" borderId="24" xfId="0" applyNumberFormat="1" applyFont="1" applyFill="1" applyBorder="1" applyAlignment="1">
      <alignment horizontal="center"/>
    </xf>
    <xf numFmtId="2" fontId="3" fillId="0" borderId="1" xfId="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9" fontId="3" fillId="0" borderId="5" xfId="3" applyNumberFormat="1" applyFont="1" applyBorder="1" applyAlignment="1">
      <alignment horizontal="center" wrapText="1"/>
    </xf>
    <xf numFmtId="49" fontId="3" fillId="0" borderId="5" xfId="3" applyNumberFormat="1" applyFont="1" applyBorder="1" applyAlignment="1">
      <alignment wrapText="1"/>
    </xf>
    <xf numFmtId="0" fontId="3" fillId="2" borderId="7" xfId="3" applyFont="1" applyFill="1" applyBorder="1" applyAlignment="1">
      <alignment vertical="center" wrapText="1"/>
    </xf>
    <xf numFmtId="0" fontId="3" fillId="0" borderId="19" xfId="3" applyFont="1" applyBorder="1" applyAlignment="1">
      <alignment vertical="center" wrapText="1"/>
    </xf>
    <xf numFmtId="0" fontId="4" fillId="2" borderId="7" xfId="0" applyFont="1" applyFill="1" applyBorder="1" applyAlignment="1"/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4" fillId="4" borderId="1" xfId="6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49" fontId="11" fillId="0" borderId="0" xfId="0" applyNumberFormat="1" applyFont="1" applyAlignment="1">
      <alignment horizontal="center"/>
    </xf>
    <xf numFmtId="49" fontId="3" fillId="0" borderId="1" xfId="3" applyNumberFormat="1" applyFont="1" applyBorder="1" applyAlignment="1">
      <alignment horizontal="center" wrapText="1"/>
    </xf>
    <xf numFmtId="49" fontId="3" fillId="0" borderId="1" xfId="3" applyNumberFormat="1" applyFont="1" applyBorder="1" applyAlignment="1">
      <alignment wrapText="1"/>
    </xf>
    <xf numFmtId="0" fontId="4" fillId="2" borderId="1" xfId="0" applyFont="1" applyFill="1" applyBorder="1" applyAlignment="1"/>
    <xf numFmtId="49" fontId="4" fillId="0" borderId="0" xfId="3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4" fillId="0" borderId="0" xfId="0" applyNumberFormat="1" applyFont="1" applyAlignment="1"/>
    <xf numFmtId="49" fontId="4" fillId="0" borderId="0" xfId="0" applyNumberFormat="1" applyFont="1" applyBorder="1" applyAlignment="1">
      <alignment horizontal="center"/>
    </xf>
    <xf numFmtId="49" fontId="4" fillId="2" borderId="1" xfId="1" applyNumberFormat="1" applyFont="1" applyFill="1" applyBorder="1" applyAlignment="1">
      <alignment horizontal="center" wrapText="1"/>
    </xf>
    <xf numFmtId="49" fontId="4" fillId="2" borderId="0" xfId="2" applyNumberFormat="1" applyFont="1" applyFill="1" applyBorder="1" applyAlignment="1">
      <alignment horizontal="center" wrapText="1"/>
    </xf>
    <xf numFmtId="49" fontId="9" fillId="0" borderId="0" xfId="3" applyNumberFormat="1" applyFont="1" applyBorder="1" applyAlignment="1">
      <alignment horizontal="center" wrapText="1"/>
    </xf>
    <xf numFmtId="49" fontId="9" fillId="0" borderId="1" xfId="3" applyNumberFormat="1" applyFont="1" applyBorder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/>
    <xf numFmtId="0" fontId="4" fillId="2" borderId="0" xfId="0" applyFont="1" applyFill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49" fontId="4" fillId="0" borderId="1" xfId="3" applyNumberFormat="1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1" xfId="3" applyFont="1" applyBorder="1" applyAlignment="1">
      <alignment wrapText="1"/>
    </xf>
    <xf numFmtId="1" fontId="3" fillId="0" borderId="1" xfId="3" applyNumberFormat="1" applyFont="1" applyBorder="1" applyAlignment="1">
      <alignment horizontal="center" wrapText="1"/>
    </xf>
    <xf numFmtId="1" fontId="3" fillId="0" borderId="1" xfId="3" applyNumberFormat="1" applyFont="1" applyBorder="1" applyAlignment="1">
      <alignment wrapText="1"/>
    </xf>
    <xf numFmtId="2" fontId="3" fillId="0" borderId="1" xfId="3" applyNumberFormat="1" applyFont="1" applyBorder="1" applyAlignment="1">
      <alignment wrapText="1"/>
    </xf>
    <xf numFmtId="0" fontId="3" fillId="2" borderId="5" xfId="3" applyFont="1" applyFill="1" applyBorder="1" applyAlignment="1">
      <alignment wrapText="1"/>
    </xf>
    <xf numFmtId="1" fontId="3" fillId="2" borderId="1" xfId="3" applyNumberFormat="1" applyFont="1" applyFill="1" applyBorder="1" applyAlignment="1">
      <alignment horizontal="left" wrapText="1"/>
    </xf>
    <xf numFmtId="1" fontId="3" fillId="2" borderId="1" xfId="3" applyNumberFormat="1" applyFont="1" applyFill="1" applyBorder="1" applyAlignment="1">
      <alignment horizontal="center" wrapText="1"/>
    </xf>
    <xf numFmtId="2" fontId="3" fillId="2" borderId="1" xfId="3" applyNumberFormat="1" applyFont="1" applyFill="1" applyBorder="1" applyAlignment="1">
      <alignment horizontal="center" wrapText="1"/>
    </xf>
    <xf numFmtId="0" fontId="3" fillId="2" borderId="1" xfId="3" applyFont="1" applyFill="1" applyBorder="1" applyAlignment="1">
      <alignment horizontal="left"/>
    </xf>
    <xf numFmtId="0" fontId="3" fillId="2" borderId="0" xfId="3" applyFont="1" applyFill="1" applyBorder="1" applyAlignment="1">
      <alignment wrapText="1"/>
    </xf>
    <xf numFmtId="0" fontId="3" fillId="0" borderId="0" xfId="3" applyFont="1" applyBorder="1" applyAlignment="1">
      <alignment wrapText="1"/>
    </xf>
    <xf numFmtId="0" fontId="3" fillId="0" borderId="1" xfId="3" applyFont="1" applyBorder="1" applyAlignment="1">
      <alignment horizontal="left"/>
    </xf>
    <xf numFmtId="1" fontId="3" fillId="0" borderId="1" xfId="3" applyNumberFormat="1" applyFont="1" applyBorder="1" applyAlignment="1">
      <alignment horizontal="center"/>
    </xf>
    <xf numFmtId="0" fontId="3" fillId="0" borderId="1" xfId="3" applyFont="1" applyBorder="1" applyAlignment="1"/>
    <xf numFmtId="1" fontId="3" fillId="2" borderId="1" xfId="3" applyNumberFormat="1" applyFont="1" applyFill="1" applyBorder="1" applyAlignment="1">
      <alignment horizontal="center"/>
    </xf>
    <xf numFmtId="0" fontId="3" fillId="0" borderId="1" xfId="3" applyFont="1" applyBorder="1" applyAlignment="1">
      <alignment horizontal="left" wrapText="1"/>
    </xf>
    <xf numFmtId="0" fontId="3" fillId="2" borderId="1" xfId="3" applyFont="1" applyFill="1" applyBorder="1" applyAlignment="1">
      <alignment horizontal="left" wrapText="1"/>
    </xf>
    <xf numFmtId="0" fontId="3" fillId="2" borderId="1" xfId="3" applyFont="1" applyFill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25" xfId="0" applyFont="1" applyBorder="1" applyAlignment="1">
      <alignment wrapText="1"/>
    </xf>
    <xf numFmtId="2" fontId="3" fillId="0" borderId="3" xfId="0" applyNumberFormat="1" applyFont="1" applyBorder="1" applyAlignment="1">
      <alignment horizontal="center"/>
    </xf>
    <xf numFmtId="0" fontId="9" fillId="0" borderId="11" xfId="0" applyFont="1" applyBorder="1" applyAlignment="1">
      <alignment wrapText="1"/>
    </xf>
    <xf numFmtId="0" fontId="9" fillId="0" borderId="15" xfId="0" applyFont="1" applyBorder="1" applyAlignment="1">
      <alignment wrapText="1"/>
    </xf>
    <xf numFmtId="2" fontId="10" fillId="0" borderId="10" xfId="0" applyNumberFormat="1" applyFont="1" applyBorder="1" applyAlignment="1"/>
    <xf numFmtId="0" fontId="12" fillId="0" borderId="7" xfId="0" applyFont="1" applyBorder="1" applyAlignment="1">
      <alignment wrapText="1"/>
    </xf>
    <xf numFmtId="0" fontId="12" fillId="0" borderId="4" xfId="0" applyFont="1" applyBorder="1" applyAlignment="1">
      <alignment wrapText="1"/>
    </xf>
    <xf numFmtId="2" fontId="11" fillId="0" borderId="2" xfId="0" applyNumberFormat="1" applyFont="1" applyBorder="1" applyAlignment="1"/>
    <xf numFmtId="2" fontId="12" fillId="0" borderId="2" xfId="0" applyNumberFormat="1" applyFont="1" applyBorder="1" applyAlignment="1"/>
    <xf numFmtId="2" fontId="11" fillId="0" borderId="0" xfId="0" applyNumberFormat="1" applyFont="1" applyAlignment="1"/>
    <xf numFmtId="0" fontId="12" fillId="0" borderId="8" xfId="0" applyFont="1" applyBorder="1" applyAlignment="1">
      <alignment wrapText="1"/>
    </xf>
    <xf numFmtId="0" fontId="12" fillId="0" borderId="3" xfId="0" applyFont="1" applyBorder="1" applyAlignment="1">
      <alignment wrapText="1"/>
    </xf>
    <xf numFmtId="2" fontId="13" fillId="0" borderId="1" xfId="0" applyNumberFormat="1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2" borderId="0" xfId="3" applyFont="1" applyFill="1" applyBorder="1" applyAlignment="1">
      <alignment horizontal="left"/>
    </xf>
    <xf numFmtId="2" fontId="3" fillId="2" borderId="0" xfId="3" applyNumberFormat="1" applyFont="1" applyFill="1" applyBorder="1" applyAlignment="1">
      <alignment horizontal="center" wrapText="1"/>
    </xf>
    <xf numFmtId="0" fontId="3" fillId="0" borderId="0" xfId="3" applyFont="1" applyBorder="1" applyAlignment="1"/>
    <xf numFmtId="1" fontId="3" fillId="0" borderId="0" xfId="3" applyNumberFormat="1" applyFont="1" applyBorder="1" applyAlignment="1">
      <alignment horizontal="center"/>
    </xf>
    <xf numFmtId="2" fontId="3" fillId="0" borderId="0" xfId="3" applyNumberFormat="1" applyFont="1" applyBorder="1" applyAlignment="1">
      <alignment horizontal="center" wrapText="1"/>
    </xf>
    <xf numFmtId="0" fontId="3" fillId="0" borderId="0" xfId="3" applyFont="1" applyBorder="1" applyAlignment="1">
      <alignment horizontal="left"/>
    </xf>
    <xf numFmtId="2" fontId="3" fillId="0" borderId="0" xfId="3" applyNumberFormat="1" applyFont="1" applyBorder="1" applyAlignment="1">
      <alignment horizontal="center"/>
    </xf>
    <xf numFmtId="1" fontId="3" fillId="0" borderId="0" xfId="3" applyNumberFormat="1" applyFont="1" applyBorder="1" applyAlignment="1">
      <alignment horizontal="center" wrapText="1"/>
    </xf>
    <xf numFmtId="1" fontId="3" fillId="2" borderId="0" xfId="3" applyNumberFormat="1" applyFont="1" applyFill="1" applyBorder="1" applyAlignment="1">
      <alignment horizontal="center" wrapText="1"/>
    </xf>
    <xf numFmtId="2" fontId="3" fillId="0" borderId="16" xfId="0" applyNumberFormat="1" applyFont="1" applyBorder="1" applyAlignment="1">
      <alignment horizontal="center" vertical="center" wrapText="1"/>
    </xf>
    <xf numFmtId="49" fontId="4" fillId="2" borderId="1" xfId="4" applyNumberFormat="1" applyFont="1" applyFill="1" applyBorder="1" applyAlignment="1">
      <alignment horizontal="center" wrapText="1"/>
    </xf>
    <xf numFmtId="49" fontId="4" fillId="2" borderId="1" xfId="3" applyNumberFormat="1" applyFont="1" applyFill="1" applyBorder="1" applyAlignment="1">
      <alignment horizontal="center" wrapText="1"/>
    </xf>
    <xf numFmtId="49" fontId="4" fillId="2" borderId="18" xfId="0" applyNumberFormat="1" applyFont="1" applyFill="1" applyBorder="1" applyAlignment="1">
      <alignment horizontal="center" wrapText="1"/>
    </xf>
    <xf numFmtId="49" fontId="4" fillId="2" borderId="1" xfId="3" applyNumberFormat="1" applyFont="1" applyFill="1" applyBorder="1" applyAlignment="1">
      <alignment horizontal="center"/>
    </xf>
    <xf numFmtId="49" fontId="3" fillId="2" borderId="1" xfId="3" applyNumberFormat="1" applyFont="1" applyFill="1" applyBorder="1" applyAlignment="1">
      <alignment horizontal="center"/>
    </xf>
    <xf numFmtId="49" fontId="4" fillId="0" borderId="1" xfId="4" applyNumberFormat="1" applyFont="1" applyBorder="1" applyAlignment="1">
      <alignment horizontal="center" wrapText="1"/>
    </xf>
    <xf numFmtId="49" fontId="4" fillId="0" borderId="1" xfId="4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3" xfId="4" applyNumberFormat="1" applyFont="1" applyBorder="1" applyAlignment="1">
      <alignment horizontal="center" wrapText="1"/>
    </xf>
    <xf numFmtId="49" fontId="4" fillId="0" borderId="1" xfId="3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3" fillId="0" borderId="1" xfId="6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9" fontId="23" fillId="0" borderId="0" xfId="0" applyNumberFormat="1" applyFont="1" applyAlignment="1"/>
    <xf numFmtId="49" fontId="24" fillId="0" borderId="1" xfId="3" applyNumberFormat="1" applyFont="1" applyBorder="1" applyAlignment="1">
      <alignment horizontal="center" wrapText="1"/>
    </xf>
    <xf numFmtId="49" fontId="24" fillId="0" borderId="1" xfId="3" applyNumberFormat="1" applyFont="1" applyBorder="1" applyAlignment="1">
      <alignment wrapText="1"/>
    </xf>
    <xf numFmtId="0" fontId="23" fillId="2" borderId="1" xfId="0" applyFont="1" applyFill="1" applyBorder="1" applyAlignment="1"/>
    <xf numFmtId="49" fontId="23" fillId="2" borderId="1" xfId="3" applyNumberFormat="1" applyFont="1" applyFill="1" applyBorder="1" applyAlignment="1">
      <alignment horizontal="center" wrapText="1"/>
    </xf>
    <xf numFmtId="0" fontId="25" fillId="2" borderId="0" xfId="3" applyFont="1" applyFill="1" applyBorder="1" applyAlignment="1">
      <alignment horizontal="center" wrapText="1"/>
    </xf>
    <xf numFmtId="49" fontId="23" fillId="0" borderId="1" xfId="3" applyNumberFormat="1" applyFont="1" applyBorder="1" applyAlignment="1">
      <alignment horizontal="center" wrapText="1"/>
    </xf>
    <xf numFmtId="49" fontId="23" fillId="0" borderId="1" xfId="4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 wrapText="1"/>
    </xf>
    <xf numFmtId="49" fontId="23" fillId="2" borderId="0" xfId="2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23" fillId="2" borderId="0" xfId="0" applyFont="1" applyFill="1" applyAlignment="1">
      <alignment wrapText="1"/>
    </xf>
    <xf numFmtId="49" fontId="25" fillId="0" borderId="0" xfId="3" applyNumberFormat="1" applyFont="1" applyBorder="1" applyAlignment="1">
      <alignment horizontal="center" wrapText="1"/>
    </xf>
    <xf numFmtId="1" fontId="24" fillId="0" borderId="1" xfId="3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49" fontId="23" fillId="0" borderId="0" xfId="3" applyNumberFormat="1" applyFont="1" applyBorder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16" fillId="0" borderId="0" xfId="0" applyFont="1" applyAlignment="1">
      <alignment horizontal="left" wrapText="1"/>
    </xf>
    <xf numFmtId="164" fontId="23" fillId="0" borderId="19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19" xfId="6" applyFont="1" applyFill="1" applyBorder="1" applyAlignment="1">
      <alignment horizontal="center" vertical="center"/>
    </xf>
    <xf numFmtId="0" fontId="16" fillId="0" borderId="1" xfId="0" applyFont="1" applyFill="1" applyBorder="1"/>
    <xf numFmtId="1" fontId="16" fillId="0" borderId="1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27" fillId="0" borderId="19" xfId="0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9" fillId="2" borderId="0" xfId="3" applyFont="1" applyFill="1" applyBorder="1" applyAlignment="1">
      <alignment horizontal="center" wrapText="1"/>
    </xf>
    <xf numFmtId="2" fontId="3" fillId="0" borderId="1" xfId="3" applyNumberFormat="1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2" borderId="16" xfId="3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6" fillId="0" borderId="0" xfId="0" applyFont="1" applyFill="1"/>
    <xf numFmtId="0" fontId="23" fillId="0" borderId="0" xfId="6" applyFont="1" applyFill="1" applyBorder="1" applyAlignment="1">
      <alignment horizontal="center"/>
    </xf>
    <xf numFmtId="0" fontId="28" fillId="0" borderId="0" xfId="6" applyFont="1" applyFill="1" applyBorder="1" applyAlignment="1">
      <alignment horizontal="center"/>
    </xf>
    <xf numFmtId="2" fontId="16" fillId="0" borderId="0" xfId="0" applyNumberFormat="1" applyFont="1" applyAlignment="1"/>
    <xf numFmtId="0" fontId="16" fillId="0" borderId="0" xfId="0" applyFont="1" applyFill="1" applyAlignment="1">
      <alignment horizontal="center" vertical="center"/>
    </xf>
    <xf numFmtId="0" fontId="16" fillId="0" borderId="0" xfId="0" applyFont="1"/>
    <xf numFmtId="0" fontId="24" fillId="0" borderId="0" xfId="6" applyFont="1" applyFill="1" applyBorder="1"/>
    <xf numFmtId="0" fontId="24" fillId="0" borderId="0" xfId="6" applyFont="1" applyFill="1" applyBorder="1" applyAlignment="1">
      <alignment horizontal="center" vertical="center"/>
    </xf>
    <xf numFmtId="0" fontId="24" fillId="0" borderId="0" xfId="0" applyFont="1"/>
    <xf numFmtId="0" fontId="23" fillId="0" borderId="0" xfId="0" applyFont="1"/>
    <xf numFmtId="0" fontId="23" fillId="2" borderId="0" xfId="0" applyFont="1" applyFill="1"/>
    <xf numFmtId="0" fontId="23" fillId="2" borderId="0" xfId="0" applyFont="1" applyFill="1" applyBorder="1"/>
    <xf numFmtId="2" fontId="24" fillId="0" borderId="16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1" xfId="3" applyFont="1" applyBorder="1" applyAlignment="1">
      <alignment wrapText="1"/>
    </xf>
    <xf numFmtId="2" fontId="24" fillId="0" borderId="1" xfId="3" applyNumberFormat="1" applyFont="1" applyBorder="1" applyAlignment="1">
      <alignment horizontal="center" wrapText="1"/>
    </xf>
    <xf numFmtId="1" fontId="24" fillId="0" borderId="1" xfId="3" applyNumberFormat="1" applyFont="1" applyBorder="1" applyAlignment="1">
      <alignment wrapText="1"/>
    </xf>
    <xf numFmtId="2" fontId="24" fillId="0" borderId="1" xfId="3" applyNumberFormat="1" applyFont="1" applyBorder="1" applyAlignment="1">
      <alignment wrapText="1"/>
    </xf>
    <xf numFmtId="0" fontId="24" fillId="2" borderId="5" xfId="3" applyFont="1" applyFill="1" applyBorder="1" applyAlignment="1">
      <alignment wrapText="1"/>
    </xf>
    <xf numFmtId="0" fontId="23" fillId="0" borderId="0" xfId="6" applyNumberFormat="1" applyFont="1" applyFill="1" applyAlignment="1">
      <alignment horizontal="center"/>
    </xf>
    <xf numFmtId="1" fontId="24" fillId="2" borderId="1" xfId="3" applyNumberFormat="1" applyFont="1" applyFill="1" applyBorder="1" applyAlignment="1">
      <alignment horizontal="left" wrapText="1"/>
    </xf>
    <xf numFmtId="1" fontId="24" fillId="2" borderId="1" xfId="3" applyNumberFormat="1" applyFont="1" applyFill="1" applyBorder="1" applyAlignment="1">
      <alignment horizontal="center" wrapText="1"/>
    </xf>
    <xf numFmtId="2" fontId="24" fillId="2" borderId="1" xfId="3" applyNumberFormat="1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/>
    </xf>
    <xf numFmtId="0" fontId="24" fillId="2" borderId="0" xfId="3" applyFont="1" applyFill="1" applyBorder="1" applyAlignment="1">
      <alignment horizontal="left"/>
    </xf>
    <xf numFmtId="2" fontId="24" fillId="2" borderId="0" xfId="3" applyNumberFormat="1" applyFont="1" applyFill="1" applyBorder="1" applyAlignment="1">
      <alignment horizontal="center" wrapText="1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vertical="center"/>
    </xf>
    <xf numFmtId="0" fontId="23" fillId="2" borderId="19" xfId="0" applyFont="1" applyFill="1" applyBorder="1" applyAlignment="1">
      <alignment horizontal="center" wrapText="1"/>
    </xf>
    <xf numFmtId="0" fontId="23" fillId="2" borderId="18" xfId="0" applyFont="1" applyFill="1" applyBorder="1" applyAlignment="1">
      <alignment horizontal="center"/>
    </xf>
    <xf numFmtId="0" fontId="24" fillId="2" borderId="1" xfId="3" applyFont="1" applyFill="1" applyBorder="1" applyAlignment="1">
      <alignment wrapText="1"/>
    </xf>
    <xf numFmtId="0" fontId="23" fillId="2" borderId="1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4" fillId="0" borderId="1" xfId="3" applyFont="1" applyBorder="1" applyAlignment="1">
      <alignment horizontal="left"/>
    </xf>
    <xf numFmtId="0" fontId="24" fillId="0" borderId="0" xfId="3" applyFont="1" applyBorder="1" applyAlignment="1"/>
    <xf numFmtId="1" fontId="24" fillId="0" borderId="0" xfId="3" applyNumberFormat="1" applyFont="1" applyBorder="1" applyAlignment="1">
      <alignment horizontal="center"/>
    </xf>
    <xf numFmtId="2" fontId="24" fillId="0" borderId="0" xfId="3" applyNumberFormat="1" applyFont="1" applyBorder="1" applyAlignment="1">
      <alignment horizontal="center" wrapText="1"/>
    </xf>
    <xf numFmtId="0" fontId="23" fillId="2" borderId="0" xfId="0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0" fontId="23" fillId="2" borderId="1" xfId="0" applyFont="1" applyFill="1" applyBorder="1" applyAlignment="1">
      <alignment horizontal="center" wrapText="1"/>
    </xf>
    <xf numFmtId="0" fontId="29" fillId="0" borderId="19" xfId="0" applyNumberFormat="1" applyFont="1" applyFill="1" applyBorder="1" applyAlignment="1" applyProtection="1">
      <alignment horizontal="left" vertical="center" wrapText="1"/>
    </xf>
    <xf numFmtId="0" fontId="24" fillId="2" borderId="1" xfId="3" applyFont="1" applyFill="1" applyBorder="1" applyAlignment="1">
      <alignment horizontal="left"/>
    </xf>
    <xf numFmtId="1" fontId="24" fillId="2" borderId="1" xfId="3" applyNumberFormat="1" applyFont="1" applyFill="1" applyBorder="1" applyAlignment="1">
      <alignment horizontal="center"/>
    </xf>
    <xf numFmtId="49" fontId="23" fillId="2" borderId="1" xfId="1" applyNumberFormat="1" applyFont="1" applyFill="1" applyBorder="1" applyAlignment="1">
      <alignment horizontal="center" wrapText="1"/>
    </xf>
    <xf numFmtId="0" fontId="24" fillId="0" borderId="0" xfId="3" applyFont="1" applyBorder="1" applyAlignment="1">
      <alignment horizontal="left"/>
    </xf>
    <xf numFmtId="2" fontId="24" fillId="0" borderId="0" xfId="3" applyNumberFormat="1" applyFont="1" applyBorder="1" applyAlignment="1">
      <alignment horizontal="center"/>
    </xf>
    <xf numFmtId="0" fontId="16" fillId="2" borderId="0" xfId="0" applyFont="1" applyFill="1" applyBorder="1" applyAlignment="1">
      <alignment wrapText="1"/>
    </xf>
    <xf numFmtId="1" fontId="24" fillId="0" borderId="1" xfId="3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0" fontId="24" fillId="0" borderId="0" xfId="3" applyFont="1" applyBorder="1" applyAlignment="1">
      <alignment wrapText="1"/>
    </xf>
    <xf numFmtId="0" fontId="23" fillId="2" borderId="0" xfId="0" applyFont="1" applyFill="1" applyAlignment="1">
      <alignment horizontal="center" wrapText="1"/>
    </xf>
    <xf numFmtId="0" fontId="25" fillId="2" borderId="16" xfId="3" applyFont="1" applyFill="1" applyBorder="1" applyAlignment="1">
      <alignment horizontal="center" wrapText="1"/>
    </xf>
    <xf numFmtId="0" fontId="24" fillId="0" borderId="1" xfId="3" applyFont="1" applyBorder="1" applyAlignment="1">
      <alignment horizontal="left" wrapText="1"/>
    </xf>
    <xf numFmtId="49" fontId="23" fillId="2" borderId="1" xfId="0" applyNumberFormat="1" applyFont="1" applyFill="1" applyBorder="1" applyAlignment="1">
      <alignment horizontal="center" wrapText="1"/>
    </xf>
    <xf numFmtId="0" fontId="23" fillId="2" borderId="0" xfId="0" applyFont="1" applyFill="1" applyBorder="1" applyAlignment="1">
      <alignment horizontal="center" wrapText="1"/>
    </xf>
    <xf numFmtId="0" fontId="24" fillId="2" borderId="1" xfId="3" applyFont="1" applyFill="1" applyBorder="1" applyAlignment="1">
      <alignment horizontal="left" wrapText="1"/>
    </xf>
    <xf numFmtId="1" fontId="24" fillId="0" borderId="0" xfId="3" applyNumberFormat="1" applyFont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24" fillId="0" borderId="19" xfId="3" applyFont="1" applyBorder="1" applyAlignment="1">
      <alignment wrapText="1"/>
    </xf>
    <xf numFmtId="1" fontId="24" fillId="0" borderId="19" xfId="3" applyNumberFormat="1" applyFont="1" applyBorder="1" applyAlignment="1">
      <alignment horizontal="center" wrapText="1"/>
    </xf>
    <xf numFmtId="2" fontId="24" fillId="0" borderId="19" xfId="3" applyNumberFormat="1" applyFont="1" applyBorder="1" applyAlignment="1">
      <alignment horizontal="center" wrapText="1"/>
    </xf>
    <xf numFmtId="49" fontId="24" fillId="0" borderId="19" xfId="3" applyNumberFormat="1" applyFont="1" applyBorder="1" applyAlignment="1">
      <alignment horizontal="center" wrapText="1"/>
    </xf>
    <xf numFmtId="49" fontId="25" fillId="0" borderId="1" xfId="3" applyNumberFormat="1" applyFont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0" fontId="24" fillId="2" borderId="0" xfId="3" applyFont="1" applyFill="1" applyBorder="1" applyAlignment="1">
      <alignment wrapText="1"/>
    </xf>
    <xf numFmtId="1" fontId="24" fillId="2" borderId="0" xfId="3" applyNumberFormat="1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3" applyFont="1" applyBorder="1" applyAlignment="1"/>
    <xf numFmtId="0" fontId="16" fillId="0" borderId="0" xfId="0" applyFont="1" applyAlignment="1">
      <alignment horizontal="center"/>
    </xf>
    <xf numFmtId="0" fontId="25" fillId="0" borderId="6" xfId="0" applyFont="1" applyBorder="1" applyAlignment="1">
      <alignment wrapText="1"/>
    </xf>
    <xf numFmtId="0" fontId="25" fillId="0" borderId="23" xfId="0" applyFont="1" applyBorder="1" applyAlignment="1">
      <alignment wrapText="1"/>
    </xf>
    <xf numFmtId="2" fontId="24" fillId="0" borderId="2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25" fillId="0" borderId="9" xfId="0" applyFont="1" applyBorder="1" applyAlignment="1">
      <alignment wrapText="1"/>
    </xf>
    <xf numFmtId="0" fontId="25" fillId="0" borderId="25" xfId="0" applyFont="1" applyBorder="1" applyAlignment="1">
      <alignment wrapText="1"/>
    </xf>
    <xf numFmtId="2" fontId="24" fillId="0" borderId="3" xfId="0" applyNumberFormat="1" applyFont="1" applyBorder="1" applyAlignment="1">
      <alignment horizontal="center"/>
    </xf>
    <xf numFmtId="0" fontId="25" fillId="0" borderId="11" xfId="0" applyFont="1" applyBorder="1" applyAlignment="1">
      <alignment wrapText="1"/>
    </xf>
    <xf numFmtId="0" fontId="25" fillId="0" borderId="15" xfId="0" applyFont="1" applyBorder="1" applyAlignment="1">
      <alignment wrapText="1"/>
    </xf>
    <xf numFmtId="2" fontId="31" fillId="0" borderId="10" xfId="0" applyNumberFormat="1" applyFont="1" applyBorder="1" applyAlignment="1"/>
    <xf numFmtId="0" fontId="32" fillId="0" borderId="7" xfId="0" applyFont="1" applyBorder="1" applyAlignment="1">
      <alignment wrapText="1"/>
    </xf>
    <xf numFmtId="0" fontId="32" fillId="0" borderId="4" xfId="0" applyFont="1" applyBorder="1" applyAlignment="1">
      <alignment wrapText="1"/>
    </xf>
    <xf numFmtId="2" fontId="26" fillId="0" borderId="2" xfId="0" applyNumberFormat="1" applyFont="1" applyBorder="1" applyAlignment="1"/>
    <xf numFmtId="2" fontId="32" fillId="0" borderId="2" xfId="0" applyNumberFormat="1" applyFont="1" applyBorder="1" applyAlignment="1"/>
    <xf numFmtId="2" fontId="26" fillId="0" borderId="0" xfId="0" applyNumberFormat="1" applyFont="1" applyAlignment="1"/>
    <xf numFmtId="0" fontId="32" fillId="0" borderId="8" xfId="0" applyFont="1" applyBorder="1" applyAlignment="1">
      <alignment wrapText="1"/>
    </xf>
    <xf numFmtId="0" fontId="32" fillId="0" borderId="3" xfId="0" applyFont="1" applyBorder="1" applyAlignment="1">
      <alignment wrapText="1"/>
    </xf>
    <xf numFmtId="2" fontId="33" fillId="0" borderId="1" xfId="0" applyNumberFormat="1" applyFont="1" applyBorder="1" applyAlignment="1"/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/>
    <xf numFmtId="164" fontId="23" fillId="0" borderId="1" xfId="0" applyNumberFormat="1" applyFont="1" applyFill="1" applyBorder="1" applyAlignment="1">
      <alignment vertical="center" wrapText="1"/>
    </xf>
    <xf numFmtId="0" fontId="23" fillId="0" borderId="1" xfId="6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wrapText="1"/>
    </xf>
    <xf numFmtId="0" fontId="23" fillId="0" borderId="19" xfId="0" applyNumberFormat="1" applyFont="1" applyFill="1" applyBorder="1" applyAlignment="1">
      <alignment horizontal="center" vertical="center" wrapText="1"/>
    </xf>
    <xf numFmtId="0" fontId="23" fillId="0" borderId="19" xfId="6" applyFont="1" applyFill="1" applyBorder="1" applyAlignment="1">
      <alignment horizontal="center"/>
    </xf>
    <xf numFmtId="0" fontId="23" fillId="2" borderId="19" xfId="6" applyFont="1" applyFill="1" applyBorder="1"/>
    <xf numFmtId="0" fontId="23" fillId="2" borderId="1" xfId="6" applyFont="1" applyFill="1" applyBorder="1" applyAlignment="1">
      <alignment horizontal="center"/>
    </xf>
    <xf numFmtId="164" fontId="23" fillId="2" borderId="1" xfId="6" applyNumberFormat="1" applyFont="1" applyFill="1" applyBorder="1" applyAlignment="1">
      <alignment horizontal="center"/>
    </xf>
    <xf numFmtId="164" fontId="23" fillId="2" borderId="5" xfId="6" applyNumberFormat="1" applyFont="1" applyFill="1" applyBorder="1" applyAlignment="1">
      <alignment horizontal="center"/>
    </xf>
    <xf numFmtId="0" fontId="23" fillId="2" borderId="19" xfId="6" applyFont="1" applyFill="1" applyBorder="1" applyAlignment="1">
      <alignment horizontal="center"/>
    </xf>
    <xf numFmtId="0" fontId="23" fillId="0" borderId="19" xfId="6" applyFont="1" applyFill="1" applyBorder="1"/>
    <xf numFmtId="0" fontId="23" fillId="0" borderId="18" xfId="6" applyFont="1" applyBorder="1" applyAlignment="1">
      <alignment horizontal="center"/>
    </xf>
    <xf numFmtId="164" fontId="23" fillId="0" borderId="1" xfId="6" applyNumberFormat="1" applyFont="1" applyFill="1" applyBorder="1" applyAlignment="1">
      <alignment horizontal="center"/>
    </xf>
    <xf numFmtId="0" fontId="23" fillId="4" borderId="1" xfId="6" applyFont="1" applyFill="1" applyBorder="1" applyAlignment="1">
      <alignment horizontal="center"/>
    </xf>
    <xf numFmtId="0" fontId="23" fillId="0" borderId="1" xfId="6" applyFont="1" applyFill="1" applyBorder="1" applyAlignment="1">
      <alignment horizontal="left" vertical="distributed"/>
    </xf>
    <xf numFmtId="0" fontId="16" fillId="0" borderId="1" xfId="0" applyFont="1" applyBorder="1" applyAlignment="1">
      <alignment horizontal="center"/>
    </xf>
    <xf numFmtId="0" fontId="23" fillId="0" borderId="1" xfId="6" applyFont="1" applyFill="1" applyBorder="1" applyAlignment="1">
      <alignment horizontal="center" vertical="distributed"/>
    </xf>
    <xf numFmtId="0" fontId="23" fillId="0" borderId="1" xfId="0" applyFont="1" applyFill="1" applyBorder="1" applyAlignment="1">
      <alignment horizontal="left" wrapText="1"/>
    </xf>
    <xf numFmtId="0" fontId="23" fillId="3" borderId="1" xfId="0" applyNumberFormat="1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23" fillId="0" borderId="1" xfId="6" applyFont="1" applyFill="1" applyBorder="1"/>
    <xf numFmtId="0" fontId="29" fillId="0" borderId="19" xfId="0" applyNumberFormat="1" applyFont="1" applyFill="1" applyBorder="1" applyAlignment="1" applyProtection="1">
      <alignment horizontal="center" vertical="center" wrapText="1"/>
    </xf>
    <xf numFmtId="0" fontId="23" fillId="0" borderId="1" xfId="6" applyFont="1" applyFill="1" applyBorder="1" applyAlignment="1">
      <alignment wrapText="1"/>
    </xf>
    <xf numFmtId="0" fontId="23" fillId="0" borderId="17" xfId="6" applyFont="1" applyFill="1" applyBorder="1" applyAlignment="1">
      <alignment horizontal="center"/>
    </xf>
    <xf numFmtId="0" fontId="23" fillId="0" borderId="1" xfId="6" applyFont="1" applyFill="1" applyBorder="1" applyAlignment="1">
      <alignment horizont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2" fontId="29" fillId="0" borderId="1" xfId="0" applyNumberFormat="1" applyFont="1" applyFill="1" applyBorder="1" applyAlignment="1" applyProtection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29" fillId="0" borderId="1" xfId="0" applyNumberFormat="1" applyFont="1" applyFill="1" applyBorder="1" applyAlignment="1" applyProtection="1">
      <alignment horizontal="left" vertical="center" wrapText="1"/>
    </xf>
    <xf numFmtId="165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wrapText="1"/>
    </xf>
    <xf numFmtId="164" fontId="23" fillId="0" borderId="5" xfId="0" applyNumberFormat="1" applyFont="1" applyFill="1" applyBorder="1" applyAlignment="1">
      <alignment horizontal="center" vertical="center" wrapText="1"/>
    </xf>
    <xf numFmtId="0" fontId="23" fillId="4" borderId="1" xfId="6" applyFont="1" applyFill="1" applyBorder="1" applyAlignment="1"/>
    <xf numFmtId="0" fontId="23" fillId="0" borderId="24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65" fontId="29" fillId="0" borderId="1" xfId="0" applyNumberFormat="1" applyFont="1" applyFill="1" applyBorder="1" applyAlignment="1" applyProtection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23" fillId="0" borderId="19" xfId="0" applyNumberFormat="1" applyFont="1" applyFill="1" applyBorder="1" applyAlignment="1">
      <alignment horizontal="center" wrapText="1"/>
    </xf>
    <xf numFmtId="0" fontId="23" fillId="0" borderId="1" xfId="6" applyFont="1" applyBorder="1" applyAlignment="1">
      <alignment wrapText="1"/>
    </xf>
    <xf numFmtId="0" fontId="23" fillId="0" borderId="1" xfId="6" applyFont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164" fontId="23" fillId="0" borderId="5" xfId="6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2" fontId="23" fillId="0" borderId="1" xfId="6" applyNumberFormat="1" applyFont="1" applyFill="1" applyBorder="1" applyAlignment="1">
      <alignment horizontal="center"/>
    </xf>
    <xf numFmtId="0" fontId="23" fillId="0" borderId="1" xfId="6" applyFont="1" applyFill="1" applyBorder="1" applyAlignment="1">
      <alignment horizontal="center" vertical="center" wrapText="1"/>
    </xf>
    <xf numFmtId="0" fontId="23" fillId="0" borderId="1" xfId="6" applyNumberFormat="1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34" fillId="3" borderId="1" xfId="0" applyFont="1" applyFill="1" applyBorder="1" applyAlignment="1"/>
    <xf numFmtId="0" fontId="35" fillId="0" borderId="1" xfId="6" applyFont="1" applyFill="1" applyBorder="1" applyAlignment="1">
      <alignment horizontal="center"/>
    </xf>
    <xf numFmtId="2" fontId="34" fillId="5" borderId="1" xfId="0" applyNumberFormat="1" applyFont="1" applyFill="1" applyBorder="1" applyAlignment="1">
      <alignment horizontal="center"/>
    </xf>
    <xf numFmtId="2" fontId="34" fillId="3" borderId="1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3" fillId="0" borderId="0" xfId="0" applyFont="1"/>
    <xf numFmtId="0" fontId="4" fillId="0" borderId="1" xfId="6" applyFont="1" applyFill="1" applyBorder="1" applyAlignment="1">
      <alignment horizontal="center"/>
    </xf>
    <xf numFmtId="164" fontId="4" fillId="0" borderId="19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9" xfId="6" applyFont="1" applyFill="1" applyBorder="1" applyAlignment="1">
      <alignment horizontal="center" vertical="center"/>
    </xf>
    <xf numFmtId="0" fontId="6" fillId="0" borderId="1" xfId="0" applyFont="1" applyFill="1" applyBorder="1"/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/>
    <xf numFmtId="164" fontId="4" fillId="0" borderId="1" xfId="0" applyNumberFormat="1" applyFont="1" applyFill="1" applyBorder="1" applyAlignment="1">
      <alignment vertical="center" wrapText="1"/>
    </xf>
    <xf numFmtId="0" fontId="4" fillId="0" borderId="1" xfId="6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/>
    </xf>
    <xf numFmtId="164" fontId="4" fillId="2" borderId="1" xfId="6" applyNumberFormat="1" applyFont="1" applyFill="1" applyBorder="1" applyAlignment="1">
      <alignment horizontal="center"/>
    </xf>
    <xf numFmtId="164" fontId="4" fillId="2" borderId="5" xfId="6" applyNumberFormat="1" applyFont="1" applyFill="1" applyBorder="1" applyAlignment="1">
      <alignment horizontal="center"/>
    </xf>
    <xf numFmtId="0" fontId="4" fillId="0" borderId="19" xfId="6" applyFont="1" applyFill="1" applyBorder="1" applyAlignment="1">
      <alignment horizontal="center"/>
    </xf>
    <xf numFmtId="0" fontId="4" fillId="2" borderId="19" xfId="6" applyFont="1" applyFill="1" applyBorder="1"/>
    <xf numFmtId="0" fontId="4" fillId="2" borderId="19" xfId="6" applyFont="1" applyFill="1" applyBorder="1" applyAlignment="1">
      <alignment horizontal="center"/>
    </xf>
    <xf numFmtId="0" fontId="4" fillId="0" borderId="19" xfId="6" applyFont="1" applyFill="1" applyBorder="1"/>
    <xf numFmtId="164" fontId="4" fillId="0" borderId="1" xfId="6" applyNumberFormat="1" applyFont="1" applyFill="1" applyBorder="1" applyAlignment="1">
      <alignment horizontal="center"/>
    </xf>
    <xf numFmtId="0" fontId="4" fillId="0" borderId="1" xfId="6" applyFont="1" applyFill="1" applyBorder="1" applyAlignment="1">
      <alignment horizontal="left" vertical="distributed"/>
    </xf>
    <xf numFmtId="0" fontId="4" fillId="0" borderId="1" xfId="6" applyFont="1" applyFill="1" applyBorder="1" applyAlignment="1">
      <alignment horizontal="center" vertical="distributed"/>
    </xf>
    <xf numFmtId="0" fontId="4" fillId="0" borderId="1" xfId="0" applyFont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1" xfId="6" applyFont="1" applyFill="1" applyBorder="1"/>
    <xf numFmtId="0" fontId="27" fillId="0" borderId="19" xfId="0" applyNumberFormat="1" applyFont="1" applyFill="1" applyBorder="1" applyAlignment="1" applyProtection="1">
      <alignment horizontal="center" vertical="center" wrapText="1"/>
    </xf>
    <xf numFmtId="0" fontId="4" fillId="0" borderId="1" xfId="6" applyFont="1" applyFill="1" applyBorder="1" applyAlignment="1">
      <alignment wrapText="1"/>
    </xf>
    <xf numFmtId="0" fontId="4" fillId="0" borderId="17" xfId="6" applyFont="1" applyFill="1" applyBorder="1" applyAlignment="1">
      <alignment horizontal="center"/>
    </xf>
    <xf numFmtId="0" fontId="4" fillId="0" borderId="1" xfId="6" applyFont="1" applyFill="1" applyBorder="1" applyAlignment="1">
      <alignment horizontal="center" wrapText="1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2" fontId="27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27" fillId="0" borderId="1" xfId="0" applyNumberFormat="1" applyFont="1" applyFill="1" applyBorder="1" applyAlignment="1" applyProtection="1">
      <alignment horizontal="left" vertical="center" wrapText="1"/>
    </xf>
    <xf numFmtId="165" fontId="27" fillId="0" borderId="1" xfId="0" applyNumberFormat="1" applyFont="1" applyFill="1" applyBorder="1" applyAlignment="1" applyProtection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65" fontId="27" fillId="0" borderId="1" xfId="0" applyNumberFormat="1" applyFont="1" applyFill="1" applyBorder="1" applyAlignment="1" applyProtection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4" fillId="0" borderId="1" xfId="6" applyFont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2" fontId="4" fillId="0" borderId="1" xfId="6" applyNumberFormat="1" applyFont="1" applyFill="1" applyBorder="1" applyAlignment="1">
      <alignment horizontal="center"/>
    </xf>
    <xf numFmtId="0" fontId="4" fillId="0" borderId="1" xfId="6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8" fillId="3" borderId="1" xfId="0" applyFont="1" applyFill="1" applyBorder="1" applyAlignment="1"/>
    <xf numFmtId="0" fontId="39" fillId="0" borderId="1" xfId="6" applyFont="1" applyFill="1" applyBorder="1" applyAlignment="1">
      <alignment horizontal="center"/>
    </xf>
    <xf numFmtId="2" fontId="38" fillId="5" borderId="1" xfId="0" applyNumberFormat="1" applyFont="1" applyFill="1" applyBorder="1" applyAlignment="1">
      <alignment horizontal="center"/>
    </xf>
    <xf numFmtId="2" fontId="38" fillId="3" borderId="1" xfId="0" applyNumberFormat="1" applyFont="1" applyFill="1" applyBorder="1" applyAlignment="1">
      <alignment horizontal="center"/>
    </xf>
    <xf numFmtId="0" fontId="3" fillId="2" borderId="0" xfId="3" applyFont="1" applyFill="1" applyBorder="1" applyAlignment="1">
      <alignment horizontal="left" vertical="center"/>
    </xf>
    <xf numFmtId="1" fontId="3" fillId="2" borderId="0" xfId="3" applyNumberFormat="1" applyFont="1" applyFill="1" applyBorder="1" applyAlignment="1">
      <alignment horizontal="center" vertical="center" wrapText="1"/>
    </xf>
    <xf numFmtId="2" fontId="3" fillId="2" borderId="0" xfId="3" applyNumberFormat="1" applyFont="1" applyFill="1" applyBorder="1" applyAlignment="1">
      <alignment horizontal="center" vertical="center" wrapText="1"/>
    </xf>
    <xf numFmtId="49" fontId="3" fillId="2" borderId="0" xfId="3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5" fillId="2" borderId="0" xfId="3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/>
    <xf numFmtId="2" fontId="24" fillId="0" borderId="1" xfId="3" applyNumberFormat="1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25" fillId="2" borderId="16" xfId="3" applyFont="1" applyFill="1" applyBorder="1" applyAlignment="1">
      <alignment horizontal="center" wrapText="1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2" fontId="24" fillId="0" borderId="19" xfId="3" applyNumberFormat="1" applyFont="1" applyBorder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left" wrapText="1"/>
    </xf>
    <xf numFmtId="0" fontId="25" fillId="0" borderId="0" xfId="0" applyFont="1" applyBorder="1" applyAlignment="1">
      <alignment horizontal="center" wrapText="1"/>
    </xf>
    <xf numFmtId="0" fontId="0" fillId="0" borderId="0" xfId="0" applyAlignment="1"/>
    <xf numFmtId="2" fontId="3" fillId="0" borderId="1" xfId="3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 wrapText="1"/>
    </xf>
    <xf numFmtId="1" fontId="24" fillId="2" borderId="0" xfId="3" applyNumberFormat="1" applyFont="1" applyFill="1" applyBorder="1" applyAlignment="1">
      <alignment horizontal="left" wrapText="1"/>
    </xf>
    <xf numFmtId="49" fontId="23" fillId="2" borderId="0" xfId="3" applyNumberFormat="1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/>
    </xf>
    <xf numFmtId="49" fontId="23" fillId="2" borderId="45" xfId="3" applyNumberFormat="1" applyFont="1" applyFill="1" applyBorder="1" applyAlignment="1">
      <alignment horizontal="center" wrapText="1"/>
    </xf>
    <xf numFmtId="0" fontId="23" fillId="0" borderId="38" xfId="6" applyFont="1" applyBorder="1"/>
    <xf numFmtId="0" fontId="23" fillId="0" borderId="39" xfId="6" applyFont="1" applyBorder="1" applyAlignment="1">
      <alignment horizontal="center"/>
    </xf>
    <xf numFmtId="2" fontId="23" fillId="0" borderId="39" xfId="6" applyNumberFormat="1" applyFont="1" applyBorder="1" applyAlignment="1">
      <alignment horizontal="center"/>
    </xf>
    <xf numFmtId="164" fontId="23" fillId="0" borderId="39" xfId="6" applyNumberFormat="1" applyFont="1" applyBorder="1" applyAlignment="1">
      <alignment horizontal="center"/>
    </xf>
    <xf numFmtId="0" fontId="23" fillId="0" borderId="45" xfId="6" applyFont="1" applyBorder="1" applyAlignment="1">
      <alignment horizontal="center"/>
    </xf>
    <xf numFmtId="0" fontId="16" fillId="0" borderId="1" xfId="7" applyFont="1" applyBorder="1"/>
    <xf numFmtId="0" fontId="16" fillId="0" borderId="1" xfId="7" applyFont="1" applyBorder="1" applyAlignment="1">
      <alignment horizontal="center"/>
    </xf>
    <xf numFmtId="0" fontId="3" fillId="0" borderId="1" xfId="7" applyFont="1" applyFill="1" applyBorder="1" applyAlignment="1">
      <alignment vertical="center" wrapText="1"/>
    </xf>
    <xf numFmtId="0" fontId="16" fillId="0" borderId="39" xfId="7" applyFont="1" applyBorder="1" applyAlignment="1">
      <alignment horizontal="center"/>
    </xf>
    <xf numFmtId="2" fontId="16" fillId="0" borderId="39" xfId="7" applyNumberFormat="1" applyFont="1" applyBorder="1" applyAlignment="1">
      <alignment horizontal="center"/>
    </xf>
    <xf numFmtId="164" fontId="30" fillId="0" borderId="40" xfId="7" applyNumberFormat="1" applyFont="1" applyBorder="1" applyAlignment="1">
      <alignment horizontal="center"/>
    </xf>
    <xf numFmtId="0" fontId="23" fillId="0" borderId="55" xfId="7" applyNumberFormat="1" applyFont="1" applyBorder="1" applyAlignment="1">
      <alignment horizontal="center"/>
    </xf>
    <xf numFmtId="0" fontId="23" fillId="0" borderId="54" xfId="7" applyFont="1" applyBorder="1" applyAlignment="1">
      <alignment wrapText="1"/>
    </xf>
    <xf numFmtId="0" fontId="23" fillId="3" borderId="54" xfId="7" applyFont="1" applyFill="1" applyBorder="1"/>
    <xf numFmtId="0" fontId="23" fillId="28" borderId="55" xfId="6" applyFont="1" applyFill="1" applyBorder="1" applyAlignment="1">
      <alignment horizontal="center"/>
    </xf>
    <xf numFmtId="0" fontId="23" fillId="0" borderId="55" xfId="7" applyFont="1" applyBorder="1" applyAlignment="1">
      <alignment horizontal="center"/>
    </xf>
    <xf numFmtId="0" fontId="23" fillId="0" borderId="58" xfId="7" applyNumberFormat="1" applyFont="1" applyBorder="1" applyAlignment="1">
      <alignment horizontal="center"/>
    </xf>
    <xf numFmtId="0" fontId="23" fillId="0" borderId="51" xfId="7" applyNumberFormat="1" applyFont="1" applyBorder="1" applyAlignment="1">
      <alignment horizontal="center"/>
    </xf>
    <xf numFmtId="0" fontId="23" fillId="0" borderId="50" xfId="7" applyNumberFormat="1" applyFont="1" applyBorder="1" applyAlignment="1">
      <alignment horizontal="center"/>
    </xf>
    <xf numFmtId="0" fontId="23" fillId="0" borderId="52" xfId="7" applyNumberFormat="1" applyFont="1" applyBorder="1" applyAlignment="1">
      <alignment horizontal="center"/>
    </xf>
    <xf numFmtId="164" fontId="23" fillId="0" borderId="59" xfId="6" applyNumberFormat="1" applyFont="1" applyBorder="1" applyAlignment="1">
      <alignment horizontal="center"/>
    </xf>
    <xf numFmtId="164" fontId="23" fillId="0" borderId="60" xfId="6" applyNumberFormat="1" applyFont="1" applyBorder="1" applyAlignment="1">
      <alignment horizontal="center"/>
    </xf>
    <xf numFmtId="164" fontId="23" fillId="0" borderId="58" xfId="6" applyNumberFormat="1" applyFont="1" applyBorder="1" applyAlignment="1">
      <alignment horizontal="center"/>
    </xf>
    <xf numFmtId="0" fontId="22" fillId="0" borderId="56" xfId="7" applyFont="1" applyBorder="1" applyAlignment="1">
      <alignment horizontal="center"/>
    </xf>
    <xf numFmtId="0" fontId="58" fillId="0" borderId="56" xfId="7" applyFont="1" applyFill="1" applyBorder="1" applyAlignment="1">
      <alignment horizontal="center"/>
    </xf>
    <xf numFmtId="0" fontId="59" fillId="0" borderId="57" xfId="6" applyFont="1" applyBorder="1" applyAlignment="1">
      <alignment horizontal="center"/>
    </xf>
    <xf numFmtId="0" fontId="22" fillId="0" borderId="57" xfId="6" applyFont="1" applyFill="1" applyBorder="1" applyAlignment="1">
      <alignment horizontal="center" vertical="center"/>
    </xf>
    <xf numFmtId="0" fontId="59" fillId="0" borderId="57" xfId="6" applyFont="1" applyBorder="1" applyAlignment="1">
      <alignment horizontal="center"/>
    </xf>
    <xf numFmtId="0" fontId="22" fillId="0" borderId="57" xfId="6" applyFont="1" applyFill="1" applyBorder="1" applyAlignment="1">
      <alignment horizontal="center" vertical="center"/>
    </xf>
    <xf numFmtId="0" fontId="22" fillId="0" borderId="50" xfId="7" applyNumberFormat="1" applyFont="1" applyBorder="1" applyAlignment="1">
      <alignment horizontal="center"/>
    </xf>
    <xf numFmtId="0" fontId="22" fillId="0" borderId="51" xfId="7" applyNumberFormat="1" applyFont="1" applyBorder="1" applyAlignment="1">
      <alignment horizontal="center"/>
    </xf>
    <xf numFmtId="0" fontId="22" fillId="0" borderId="1" xfId="7" applyNumberFormat="1" applyFont="1" applyBorder="1" applyAlignment="1">
      <alignment horizontal="center"/>
    </xf>
    <xf numFmtId="0" fontId="22" fillId="0" borderId="52" xfId="7" applyNumberFormat="1" applyFont="1" applyBorder="1" applyAlignment="1">
      <alignment horizontal="center"/>
    </xf>
    <xf numFmtId="0" fontId="23" fillId="0" borderId="59" xfId="6" applyFont="1" applyBorder="1" applyAlignment="1">
      <alignment horizontal="center"/>
    </xf>
    <xf numFmtId="0" fontId="30" fillId="0" borderId="39" xfId="7" applyFont="1" applyBorder="1" applyAlignment="1">
      <alignment horizontal="center"/>
    </xf>
    <xf numFmtId="0" fontId="25" fillId="0" borderId="53" xfId="0" applyFont="1" applyBorder="1" applyAlignment="1">
      <alignment wrapText="1"/>
    </xf>
    <xf numFmtId="2" fontId="30" fillId="0" borderId="39" xfId="7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wrapText="1"/>
    </xf>
    <xf numFmtId="2" fontId="31" fillId="0" borderId="62" xfId="0" applyNumberFormat="1" applyFont="1" applyBorder="1" applyAlignment="1"/>
    <xf numFmtId="0" fontId="25" fillId="0" borderId="61" xfId="0" applyFont="1" applyBorder="1" applyAlignment="1">
      <alignment wrapText="1"/>
    </xf>
    <xf numFmtId="0" fontId="22" fillId="0" borderId="50" xfId="7" applyNumberFormat="1" applyFont="1" applyBorder="1" applyAlignment="1">
      <alignment horizontal="center"/>
    </xf>
    <xf numFmtId="0" fontId="59" fillId="0" borderId="59" xfId="6" applyFont="1" applyBorder="1" applyAlignment="1">
      <alignment horizontal="center"/>
    </xf>
    <xf numFmtId="0" fontId="22" fillId="0" borderId="51" xfId="7" applyNumberFormat="1" applyFont="1" applyBorder="1" applyAlignment="1">
      <alignment horizontal="center"/>
    </xf>
    <xf numFmtId="0" fontId="22" fillId="0" borderId="1" xfId="7" applyNumberFormat="1" applyFont="1" applyBorder="1" applyAlignment="1">
      <alignment horizontal="center"/>
    </xf>
    <xf numFmtId="0" fontId="22" fillId="0" borderId="52" xfId="7" applyNumberFormat="1" applyFont="1" applyBorder="1" applyAlignment="1">
      <alignment horizontal="center"/>
    </xf>
    <xf numFmtId="0" fontId="22" fillId="0" borderId="1" xfId="7" applyFont="1" applyBorder="1" applyAlignment="1">
      <alignment horizontal="center"/>
    </xf>
    <xf numFmtId="2" fontId="36" fillId="0" borderId="0" xfId="0" applyNumberFormat="1" applyFont="1" applyBorder="1" applyAlignment="1">
      <alignment horizontal="center" vertical="top" wrapText="1"/>
    </xf>
    <xf numFmtId="0" fontId="37" fillId="0" borderId="0" xfId="0" applyFont="1" applyAlignment="1">
      <alignment vertical="top"/>
    </xf>
    <xf numFmtId="0" fontId="25" fillId="2" borderId="0" xfId="3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16" fillId="0" borderId="0" xfId="0" applyFont="1" applyAlignment="1"/>
    <xf numFmtId="2" fontId="24" fillId="0" borderId="1" xfId="3" applyNumberFormat="1" applyFont="1" applyBorder="1" applyAlignment="1">
      <alignment horizontal="center" wrapText="1"/>
    </xf>
    <xf numFmtId="0" fontId="25" fillId="0" borderId="5" xfId="3" applyFont="1" applyBorder="1" applyAlignment="1">
      <alignment horizontal="center" wrapText="1"/>
    </xf>
    <xf numFmtId="0" fontId="25" fillId="0" borderId="12" xfId="3" applyFont="1" applyBorder="1" applyAlignment="1">
      <alignment horizontal="center" wrapText="1"/>
    </xf>
    <xf numFmtId="0" fontId="25" fillId="0" borderId="13" xfId="3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2" fontId="24" fillId="0" borderId="19" xfId="3" applyNumberFormat="1" applyFont="1" applyBorder="1" applyAlignment="1">
      <alignment horizontal="center" wrapText="1"/>
    </xf>
    <xf numFmtId="0" fontId="23" fillId="0" borderId="26" xfId="6" applyNumberFormat="1" applyFont="1" applyFill="1" applyBorder="1" applyAlignment="1">
      <alignment horizontal="center" vertical="center" wrapText="1"/>
    </xf>
    <xf numFmtId="0" fontId="23" fillId="0" borderId="27" xfId="6" applyNumberFormat="1" applyFont="1" applyFill="1" applyBorder="1" applyAlignment="1">
      <alignment horizontal="center" vertical="center" wrapText="1"/>
    </xf>
    <xf numFmtId="0" fontId="23" fillId="0" borderId="28" xfId="6" applyNumberFormat="1" applyFont="1" applyFill="1" applyBorder="1" applyAlignment="1">
      <alignment horizontal="center" vertical="center" wrapText="1"/>
    </xf>
    <xf numFmtId="0" fontId="25" fillId="2" borderId="16" xfId="3" applyFont="1" applyFill="1" applyBorder="1" applyAlignment="1">
      <alignment horizontal="center" wrapText="1"/>
    </xf>
    <xf numFmtId="0" fontId="16" fillId="0" borderId="16" xfId="0" applyFont="1" applyBorder="1" applyAlignment="1">
      <alignment wrapText="1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 wrapText="1"/>
    </xf>
    <xf numFmtId="0" fontId="25" fillId="0" borderId="0" xfId="0" applyFont="1" applyBorder="1" applyAlignment="1">
      <alignment horizontal="center" wrapText="1"/>
    </xf>
    <xf numFmtId="0" fontId="25" fillId="0" borderId="16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16" fillId="0" borderId="16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2" fontId="3" fillId="0" borderId="1" xfId="3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9" fillId="0" borderId="6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2" xfId="0" applyBorder="1" applyAlignment="1">
      <alignment wrapText="1"/>
    </xf>
    <xf numFmtId="0" fontId="9" fillId="2" borderId="16" xfId="3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0" fontId="9" fillId="2" borderId="6" xfId="3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2" borderId="0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/>
    <xf numFmtId="0" fontId="6" fillId="0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2" fontId="3" fillId="0" borderId="1" xfId="3" applyNumberFormat="1" applyFont="1" applyBorder="1" applyAlignment="1">
      <alignment horizontal="center" wrapText="1"/>
    </xf>
    <xf numFmtId="0" fontId="9" fillId="2" borderId="16" xfId="3" applyFont="1" applyFill="1" applyBorder="1" applyAlignment="1">
      <alignment horizontal="center" wrapText="1"/>
    </xf>
    <xf numFmtId="0" fontId="6" fillId="0" borderId="16" xfId="0" applyFont="1" applyBorder="1" applyAlignment="1">
      <alignment wrapText="1"/>
    </xf>
    <xf numFmtId="0" fontId="9" fillId="2" borderId="0" xfId="3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9" fillId="0" borderId="5" xfId="3" applyFont="1" applyBorder="1" applyAlignment="1">
      <alignment horizontal="center" wrapText="1"/>
    </xf>
    <xf numFmtId="0" fontId="9" fillId="0" borderId="12" xfId="3" applyFont="1" applyBorder="1" applyAlignment="1">
      <alignment horizontal="center" wrapText="1"/>
    </xf>
    <xf numFmtId="0" fontId="9" fillId="0" borderId="13" xfId="3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2" fontId="3" fillId="0" borderId="5" xfId="3" applyNumberFormat="1" applyFont="1" applyBorder="1" applyAlignment="1">
      <alignment horizontal="center" vertical="center" wrapText="1"/>
    </xf>
    <xf numFmtId="2" fontId="3" fillId="0" borderId="12" xfId="3" applyNumberFormat="1" applyFont="1" applyBorder="1" applyAlignment="1">
      <alignment horizontal="center" vertical="center" wrapText="1"/>
    </xf>
    <xf numFmtId="2" fontId="3" fillId="0" borderId="13" xfId="3" applyNumberFormat="1" applyFont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0" fillId="0" borderId="16" xfId="0" applyBorder="1" applyAlignment="1"/>
    <xf numFmtId="0" fontId="25" fillId="0" borderId="0" xfId="6" applyFont="1" applyAlignment="1">
      <alignment horizontal="center"/>
    </xf>
    <xf numFmtId="2" fontId="5" fillId="0" borderId="0" xfId="74" applyNumberFormat="1" applyFont="1" applyBorder="1" applyAlignment="1">
      <alignment horizontal="center" vertical="center" wrapText="1"/>
    </xf>
    <xf numFmtId="2" fontId="3" fillId="0" borderId="0" xfId="74" applyNumberFormat="1" applyFont="1" applyBorder="1" applyAlignment="1">
      <alignment horizontal="center" vertical="center" wrapText="1"/>
    </xf>
    <xf numFmtId="0" fontId="11" fillId="0" borderId="0" xfId="74" applyFont="1" applyAlignment="1"/>
    <xf numFmtId="0" fontId="23" fillId="2" borderId="45" xfId="0" applyFont="1" applyFill="1" applyBorder="1" applyAlignment="1">
      <alignment horizontal="center" wrapText="1"/>
    </xf>
    <xf numFmtId="0" fontId="23" fillId="0" borderId="45" xfId="2" applyFont="1" applyBorder="1" applyAlignment="1">
      <alignment horizontal="left" wrapText="1"/>
    </xf>
    <xf numFmtId="0" fontId="23" fillId="2" borderId="45" xfId="0" applyFont="1" applyFill="1" applyBorder="1" applyAlignment="1">
      <alignment horizontal="center"/>
    </xf>
    <xf numFmtId="0" fontId="23" fillId="2" borderId="45" xfId="0" applyFont="1" applyFill="1" applyBorder="1" applyAlignment="1">
      <alignment horizontal="left" wrapText="1"/>
    </xf>
    <xf numFmtId="2" fontId="23" fillId="2" borderId="45" xfId="2" applyNumberFormat="1" applyFont="1" applyFill="1" applyBorder="1" applyAlignment="1">
      <alignment horizontal="center" wrapText="1"/>
    </xf>
    <xf numFmtId="0" fontId="4" fillId="2" borderId="45" xfId="0" applyFont="1" applyFill="1" applyBorder="1" applyAlignment="1">
      <alignment horizontal="left" wrapText="1"/>
    </xf>
    <xf numFmtId="0" fontId="4" fillId="0" borderId="45" xfId="6" applyFont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49" fontId="23" fillId="0" borderId="45" xfId="2" applyNumberFormat="1" applyFont="1" applyBorder="1" applyAlignment="1">
      <alignment horizontal="center" wrapText="1"/>
    </xf>
    <xf numFmtId="1" fontId="23" fillId="2" borderId="45" xfId="2" applyNumberFormat="1" applyFont="1" applyFill="1" applyBorder="1" applyAlignment="1">
      <alignment horizontal="center" wrapText="1"/>
    </xf>
    <xf numFmtId="49" fontId="23" fillId="0" borderId="45" xfId="2" applyNumberFormat="1" applyFont="1" applyBorder="1" applyAlignment="1">
      <alignment horizontal="center" wrapText="1"/>
    </xf>
    <xf numFmtId="49" fontId="23" fillId="0" borderId="45" xfId="0" applyNumberFormat="1" applyFont="1" applyBorder="1" applyAlignment="1">
      <alignment horizontal="center"/>
    </xf>
  </cellXfs>
  <cellStyles count="75">
    <cellStyle name="20% - Акцент1 2" xfId="8"/>
    <cellStyle name="20% - Акцент1 2 2" xfId="72"/>
    <cellStyle name="20% - Акцент2 2" xfId="9"/>
    <cellStyle name="20% - Акцент2 2 2" xfId="71"/>
    <cellStyle name="20% - Акцент3 2" xfId="10"/>
    <cellStyle name="20% - Акцент3 2 2" xfId="70"/>
    <cellStyle name="20% - Акцент4 2" xfId="11"/>
    <cellStyle name="20% - Акцент4 2 2" xfId="69"/>
    <cellStyle name="20% - Акцент5 2" xfId="12"/>
    <cellStyle name="20% - Акцент5 2 2" xfId="68"/>
    <cellStyle name="20% - Акцент6 2" xfId="13"/>
    <cellStyle name="20% - Акцент6 2 2" xfId="67"/>
    <cellStyle name="40% - Акцент1 2" xfId="14"/>
    <cellStyle name="40% - Акцент1 2 2" xfId="66"/>
    <cellStyle name="40% - Акцент2 2" xfId="15"/>
    <cellStyle name="40% - Акцент2 2 2" xfId="65"/>
    <cellStyle name="40% - Акцент3 2" xfId="16"/>
    <cellStyle name="40% - Акцент3 2 2" xfId="64"/>
    <cellStyle name="40% - Акцент4 2" xfId="17"/>
    <cellStyle name="40% - Акцент4 2 2" xfId="63"/>
    <cellStyle name="40% - Акцент5 2" xfId="18"/>
    <cellStyle name="40% - Акцент5 2 2" xfId="62"/>
    <cellStyle name="40% - Акцент6 2" xfId="19"/>
    <cellStyle name="40% - Акцент6 2 2" xfId="61"/>
    <cellStyle name="60% - Акцент1 2" xfId="20"/>
    <cellStyle name="60% - Акцент2 2" xfId="21"/>
    <cellStyle name="60% - Акцент3 2" xfId="22"/>
    <cellStyle name="60% - Акцент4 2" xfId="23"/>
    <cellStyle name="60% - Акцент5 2" xfId="24"/>
    <cellStyle name="60% - Акцент6 2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вод  2 2" xfId="51"/>
    <cellStyle name="Ввод  2 3" xfId="56"/>
    <cellStyle name="Вывод 2" xfId="33"/>
    <cellStyle name="Вывод 2 2" xfId="52"/>
    <cellStyle name="Вывод 2 3" xfId="57"/>
    <cellStyle name="Вычисление 2" xfId="34"/>
    <cellStyle name="Вычисление 2 2" xfId="53"/>
    <cellStyle name="Вычисление 2 3" xfId="58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Итог 2 2" xfId="54"/>
    <cellStyle name="Итог 2 3" xfId="5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2" xfId="6"/>
    <cellStyle name="Обычный 3" xfId="43"/>
    <cellStyle name="Обычный 3 2" xfId="73"/>
    <cellStyle name="Обычный 4" xfId="50"/>
    <cellStyle name="Обычный 5" xfId="7"/>
    <cellStyle name="Обычный 6" xfId="74"/>
    <cellStyle name="Обычный_2 неделя" xfId="1"/>
    <cellStyle name="Обычный_Лист1" xfId="2"/>
    <cellStyle name="Обычный_Лист2" xfId="3"/>
    <cellStyle name="Обычный_ХЭХ 1С" xfId="4"/>
    <cellStyle name="Обычный_ХЭХ из 1С  (2)" xfId="5"/>
    <cellStyle name="Плохой 2" xfId="44"/>
    <cellStyle name="Пояснение 2" xfId="45"/>
    <cellStyle name="Примечание 2" xfId="46"/>
    <cellStyle name="Примечание 2 2" xfId="55"/>
    <cellStyle name="Примечание 2 3" xfId="60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7"/>
  <sheetViews>
    <sheetView tabSelected="1" topLeftCell="A151" workbookViewId="0">
      <selection activeCell="C103" sqref="C103"/>
    </sheetView>
  </sheetViews>
  <sheetFormatPr defaultColWidth="9" defaultRowHeight="18.75" x14ac:dyDescent="0.3"/>
  <cols>
    <col min="1" max="1" width="34.5703125" style="294" customWidth="1"/>
    <col min="2" max="2" width="9.85546875" style="378" customWidth="1"/>
    <col min="3" max="3" width="11.28515625" style="40" customWidth="1"/>
    <col min="4" max="4" width="14.42578125" style="40" customWidth="1"/>
    <col min="5" max="5" width="16.5703125" style="40" customWidth="1"/>
    <col min="6" max="6" width="15.85546875" style="40" customWidth="1"/>
    <col min="7" max="7" width="14.28515625" style="363" customWidth="1"/>
    <col min="8" max="8" width="9" style="359"/>
    <col min="9" max="9" width="9" style="294"/>
    <col min="10" max="16384" width="9" style="30"/>
  </cols>
  <sheetData>
    <row r="1" spans="1:9" x14ac:dyDescent="0.3">
      <c r="A1" s="289" t="s">
        <v>122</v>
      </c>
      <c r="B1" s="290"/>
      <c r="C1" s="291"/>
      <c r="D1" s="291"/>
      <c r="E1" s="292"/>
      <c r="F1" s="291"/>
      <c r="G1" s="498" t="s">
        <v>123</v>
      </c>
      <c r="H1" s="293"/>
    </row>
    <row r="2" spans="1:9" x14ac:dyDescent="0.3">
      <c r="A2" s="289" t="s">
        <v>124</v>
      </c>
      <c r="B2" s="290"/>
      <c r="C2" s="291"/>
      <c r="D2" s="291"/>
      <c r="E2" s="292"/>
      <c r="F2" s="291"/>
      <c r="G2" s="498" t="s">
        <v>196</v>
      </c>
      <c r="H2" s="293"/>
    </row>
    <row r="3" spans="1:9" x14ac:dyDescent="0.3">
      <c r="A3" s="295" t="s">
        <v>125</v>
      </c>
      <c r="B3" s="290"/>
      <c r="C3" s="291"/>
      <c r="D3" s="291"/>
      <c r="E3" s="292"/>
      <c r="F3" s="291"/>
      <c r="G3" s="498" t="s">
        <v>201</v>
      </c>
      <c r="H3" s="296"/>
    </row>
    <row r="5" spans="1:9" s="28" customFormat="1" ht="100.5" customHeight="1" x14ac:dyDescent="0.3">
      <c r="A5" s="567" t="s">
        <v>153</v>
      </c>
      <c r="B5" s="567"/>
      <c r="C5" s="567"/>
      <c r="D5" s="567"/>
      <c r="E5" s="567"/>
      <c r="F5" s="567"/>
      <c r="G5" s="568"/>
      <c r="H5" s="568"/>
      <c r="I5" s="297"/>
    </row>
    <row r="6" spans="1:9" customFormat="1" ht="51" customHeight="1" x14ac:dyDescent="0.25">
      <c r="A6" s="572" t="s">
        <v>114</v>
      </c>
      <c r="B6" s="572"/>
      <c r="C6" s="572"/>
      <c r="D6" s="572"/>
      <c r="E6" s="578"/>
      <c r="F6" s="578"/>
      <c r="G6" s="578"/>
      <c r="H6" s="573"/>
      <c r="I6" s="298"/>
    </row>
    <row r="7" spans="1:9" customFormat="1" ht="31.5" customHeight="1" x14ac:dyDescent="0.25">
      <c r="A7" s="572" t="s">
        <v>115</v>
      </c>
      <c r="B7" s="572"/>
      <c r="C7" s="572"/>
      <c r="D7" s="572"/>
      <c r="E7" s="572"/>
      <c r="F7" s="572"/>
      <c r="G7" s="572"/>
      <c r="H7" s="573"/>
      <c r="I7" s="298"/>
    </row>
    <row r="8" spans="1:9" customFormat="1" ht="15.75" customHeight="1" x14ac:dyDescent="0.25">
      <c r="A8" s="572" t="s">
        <v>116</v>
      </c>
      <c r="B8" s="572"/>
      <c r="C8" s="572"/>
      <c r="D8" s="572"/>
      <c r="E8" s="572"/>
      <c r="F8" s="572"/>
      <c r="G8" s="572"/>
      <c r="H8" s="573"/>
      <c r="I8" s="299"/>
    </row>
    <row r="9" spans="1:9" customFormat="1" ht="15.75" customHeight="1" x14ac:dyDescent="0.25">
      <c r="A9" s="572" t="s">
        <v>117</v>
      </c>
      <c r="B9" s="572"/>
      <c r="C9" s="572"/>
      <c r="D9" s="572"/>
      <c r="E9" s="572"/>
      <c r="F9" s="572"/>
      <c r="G9" s="572"/>
      <c r="H9" s="573"/>
      <c r="I9" s="299"/>
    </row>
    <row r="10" spans="1:9" customFormat="1" ht="15.75" customHeight="1" x14ac:dyDescent="0.25">
      <c r="A10" s="572" t="s">
        <v>118</v>
      </c>
      <c r="B10" s="572"/>
      <c r="C10" s="572"/>
      <c r="D10" s="572"/>
      <c r="E10" s="572"/>
      <c r="F10" s="572"/>
      <c r="G10" s="572"/>
      <c r="H10" s="573"/>
      <c r="I10" s="299"/>
    </row>
    <row r="11" spans="1:9" customFormat="1" ht="15.75" customHeight="1" x14ac:dyDescent="0.25">
      <c r="A11" s="579" t="s">
        <v>119</v>
      </c>
      <c r="B11" s="578"/>
      <c r="C11" s="578"/>
      <c r="D11" s="578"/>
      <c r="E11" s="578"/>
      <c r="F11" s="580"/>
      <c r="G11" s="580"/>
      <c r="H11" s="573"/>
      <c r="I11" s="299"/>
    </row>
    <row r="12" spans="1:9" customFormat="1" ht="15.75" customHeight="1" x14ac:dyDescent="0.25">
      <c r="A12" s="581" t="s">
        <v>120</v>
      </c>
      <c r="B12" s="582"/>
      <c r="C12" s="582"/>
      <c r="D12" s="582"/>
      <c r="E12" s="582"/>
      <c r="F12" s="573"/>
      <c r="G12" s="573"/>
      <c r="H12" s="573"/>
      <c r="I12" s="299"/>
    </row>
    <row r="13" spans="1:9" customFormat="1" ht="15.75" customHeight="1" x14ac:dyDescent="0.25">
      <c r="A13" s="578" t="s">
        <v>33</v>
      </c>
      <c r="B13" s="578"/>
      <c r="C13" s="578"/>
      <c r="D13" s="578"/>
      <c r="E13" s="589"/>
      <c r="F13" s="573"/>
      <c r="G13" s="573"/>
      <c r="H13" s="573"/>
      <c r="I13" s="299"/>
    </row>
    <row r="14" spans="1:9" customFormat="1" ht="15.75" customHeight="1" x14ac:dyDescent="0.25">
      <c r="A14" s="578" t="s">
        <v>121</v>
      </c>
      <c r="B14" s="578"/>
      <c r="C14" s="578"/>
      <c r="D14" s="578"/>
      <c r="E14" s="582"/>
      <c r="F14" s="573"/>
      <c r="G14" s="573"/>
      <c r="H14" s="573"/>
      <c r="I14" s="299"/>
    </row>
    <row r="15" spans="1:9" s="29" customFormat="1" ht="42.75" customHeight="1" x14ac:dyDescent="0.3">
      <c r="A15" s="379"/>
      <c r="B15" s="379"/>
      <c r="C15" s="379"/>
      <c r="D15" s="379"/>
      <c r="E15" s="359"/>
      <c r="F15" s="380"/>
      <c r="G15" s="380"/>
      <c r="H15" s="380"/>
      <c r="I15" s="298"/>
    </row>
    <row r="16" spans="1:9" s="29" customFormat="1" ht="24" customHeight="1" x14ac:dyDescent="0.3">
      <c r="A16" s="379"/>
      <c r="B16" s="379"/>
      <c r="C16" s="379"/>
      <c r="D16" s="379"/>
      <c r="E16" s="359"/>
      <c r="F16" s="380"/>
      <c r="G16" s="380"/>
      <c r="H16" s="380"/>
      <c r="I16" s="298"/>
    </row>
    <row r="17" spans="1:9" s="3" customFormat="1" ht="15.6" customHeight="1" x14ac:dyDescent="0.25">
      <c r="A17" s="289" t="s">
        <v>122</v>
      </c>
      <c r="B17" s="290"/>
      <c r="C17" s="291"/>
      <c r="D17" s="291"/>
      <c r="E17" s="292"/>
      <c r="F17" s="291"/>
      <c r="G17" s="498" t="s">
        <v>123</v>
      </c>
      <c r="H17" s="293"/>
      <c r="I17" s="299"/>
    </row>
    <row r="18" spans="1:9" s="3" customFormat="1" ht="15.75" x14ac:dyDescent="0.25">
      <c r="A18" s="289" t="s">
        <v>124</v>
      </c>
      <c r="B18" s="290"/>
      <c r="C18" s="291"/>
      <c r="D18" s="291"/>
      <c r="E18" s="292"/>
      <c r="F18" s="291"/>
      <c r="G18" s="498" t="s">
        <v>196</v>
      </c>
      <c r="H18" s="293"/>
      <c r="I18" s="300"/>
    </row>
    <row r="19" spans="1:9" s="3" customFormat="1" ht="15" customHeight="1" x14ac:dyDescent="0.25">
      <c r="A19" s="295" t="s">
        <v>125</v>
      </c>
      <c r="B19" s="290"/>
      <c r="C19" s="291"/>
      <c r="D19" s="291"/>
      <c r="E19" s="292"/>
      <c r="F19" s="291"/>
      <c r="G19" s="498" t="s">
        <v>201</v>
      </c>
      <c r="H19" s="296"/>
      <c r="I19" s="299"/>
    </row>
    <row r="20" spans="1:9" s="3" customFormat="1" ht="16.5" thickBot="1" x14ac:dyDescent="0.3">
      <c r="A20" s="301"/>
      <c r="B20" s="301"/>
      <c r="C20" s="301"/>
      <c r="D20" s="301"/>
      <c r="E20" s="301"/>
      <c r="F20" s="301"/>
      <c r="G20" s="252"/>
      <c r="H20" s="302"/>
      <c r="I20" s="299"/>
    </row>
    <row r="21" spans="1:9" s="3" customFormat="1" ht="30" customHeight="1" x14ac:dyDescent="0.25">
      <c r="A21" s="303" t="s">
        <v>25</v>
      </c>
      <c r="B21" s="267" t="s">
        <v>24</v>
      </c>
      <c r="C21" s="574" t="s">
        <v>1</v>
      </c>
      <c r="D21" s="574"/>
      <c r="E21" s="574"/>
      <c r="F21" s="304" t="s">
        <v>2</v>
      </c>
      <c r="G21" s="253" t="s">
        <v>0</v>
      </c>
      <c r="H21" s="584" t="s">
        <v>126</v>
      </c>
      <c r="I21" s="299"/>
    </row>
    <row r="22" spans="1:9" s="3" customFormat="1" ht="23.25" customHeight="1" x14ac:dyDescent="0.25">
      <c r="A22" s="303"/>
      <c r="B22" s="305"/>
      <c r="C22" s="304" t="s">
        <v>3</v>
      </c>
      <c r="D22" s="304" t="s">
        <v>4</v>
      </c>
      <c r="E22" s="304" t="s">
        <v>5</v>
      </c>
      <c r="F22" s="306"/>
      <c r="G22" s="254"/>
      <c r="H22" s="585"/>
      <c r="I22" s="299"/>
    </row>
    <row r="23" spans="1:9" s="3" customFormat="1" ht="16.5" thickBot="1" x14ac:dyDescent="0.3">
      <c r="A23" s="307" t="s">
        <v>19</v>
      </c>
      <c r="B23" s="250" t="s">
        <v>127</v>
      </c>
      <c r="C23" s="250" t="s">
        <v>127</v>
      </c>
      <c r="D23" s="250" t="s">
        <v>127</v>
      </c>
      <c r="E23" s="250" t="s">
        <v>127</v>
      </c>
      <c r="F23" s="250" t="s">
        <v>127</v>
      </c>
      <c r="G23" s="255"/>
      <c r="H23" s="586"/>
      <c r="I23" s="299"/>
    </row>
    <row r="24" spans="1:9" s="3" customFormat="1" ht="15.75" x14ac:dyDescent="0.25">
      <c r="A24" s="575" t="s">
        <v>128</v>
      </c>
      <c r="B24" s="576"/>
      <c r="C24" s="576"/>
      <c r="D24" s="576"/>
      <c r="E24" s="576"/>
      <c r="F24" s="576"/>
      <c r="G24" s="577"/>
      <c r="H24" s="308"/>
      <c r="I24" s="299"/>
    </row>
    <row r="25" spans="1:9" s="3" customFormat="1" ht="30" x14ac:dyDescent="0.25">
      <c r="A25" s="381" t="s">
        <v>154</v>
      </c>
      <c r="B25" s="274">
        <v>200</v>
      </c>
      <c r="C25" s="275">
        <v>7.55</v>
      </c>
      <c r="D25" s="275">
        <v>9.74</v>
      </c>
      <c r="E25" s="275">
        <v>32.5</v>
      </c>
      <c r="F25" s="275">
        <v>247.8</v>
      </c>
      <c r="G25" s="382" t="s">
        <v>159</v>
      </c>
      <c r="H25" s="383">
        <v>33</v>
      </c>
      <c r="I25" s="299"/>
    </row>
    <row r="26" spans="1:9" s="3" customFormat="1" ht="24" customHeight="1" x14ac:dyDescent="0.25">
      <c r="A26" s="273" t="s">
        <v>155</v>
      </c>
      <c r="B26" s="274">
        <v>70</v>
      </c>
      <c r="C26" s="275">
        <v>5.08</v>
      </c>
      <c r="D26" s="275">
        <v>4.78</v>
      </c>
      <c r="E26" s="275">
        <v>19.29</v>
      </c>
      <c r="F26" s="275">
        <v>140.5</v>
      </c>
      <c r="G26" s="276" t="s">
        <v>137</v>
      </c>
      <c r="H26" s="384">
        <v>30</v>
      </c>
      <c r="I26" s="299"/>
    </row>
    <row r="27" spans="1:9" s="3" customFormat="1" ht="21.75" customHeight="1" x14ac:dyDescent="0.25">
      <c r="A27" s="277" t="s">
        <v>156</v>
      </c>
      <c r="B27" s="264">
        <v>200</v>
      </c>
      <c r="C27" s="264">
        <v>4.08</v>
      </c>
      <c r="D27" s="264">
        <v>3.54</v>
      </c>
      <c r="E27" s="264">
        <v>17.579999999999998</v>
      </c>
      <c r="F27" s="264">
        <v>118.6</v>
      </c>
      <c r="G27" s="264" t="s">
        <v>160</v>
      </c>
      <c r="H27" s="385">
        <v>16</v>
      </c>
      <c r="I27" s="299"/>
    </row>
    <row r="28" spans="1:9" s="3" customFormat="1" ht="15.75" x14ac:dyDescent="0.25">
      <c r="A28" s="386" t="s">
        <v>157</v>
      </c>
      <c r="B28" s="387">
        <v>100</v>
      </c>
      <c r="C28" s="388">
        <v>0.4</v>
      </c>
      <c r="D28" s="388">
        <v>0.4</v>
      </c>
      <c r="E28" s="389">
        <v>9.8000000000000007</v>
      </c>
      <c r="F28" s="388">
        <v>47</v>
      </c>
      <c r="G28" s="390" t="s">
        <v>130</v>
      </c>
      <c r="H28" s="385">
        <v>22</v>
      </c>
      <c r="I28" s="299"/>
    </row>
    <row r="29" spans="1:9" s="3" customFormat="1" ht="15.75" x14ac:dyDescent="0.25">
      <c r="A29" s="391" t="s">
        <v>158</v>
      </c>
      <c r="B29" s="392">
        <v>30</v>
      </c>
      <c r="C29" s="393">
        <v>2.37</v>
      </c>
      <c r="D29" s="394">
        <v>0.3</v>
      </c>
      <c r="E29" s="393">
        <v>14.49</v>
      </c>
      <c r="F29" s="393">
        <v>70.14</v>
      </c>
      <c r="G29" s="385" t="s">
        <v>42</v>
      </c>
      <c r="H29" s="385">
        <v>3.2</v>
      </c>
      <c r="I29" s="299"/>
    </row>
    <row r="30" spans="1:9" s="3" customFormat="1" ht="15.75" x14ac:dyDescent="0.25">
      <c r="A30" s="309" t="s">
        <v>131</v>
      </c>
      <c r="B30" s="310">
        <f>B29+B28+B27+B26+B25</f>
        <v>600</v>
      </c>
      <c r="C30" s="311">
        <f>C29+C28+C27+C26+C25</f>
        <v>19.48</v>
      </c>
      <c r="D30" s="304">
        <f>D29+D28+D27+D26+D25</f>
        <v>18.759999999999998</v>
      </c>
      <c r="E30" s="311">
        <f>E29+E28+E27+E26+E25</f>
        <v>93.66</v>
      </c>
      <c r="F30" s="311">
        <f>F29+F28+F27+F26+F25</f>
        <v>624.04</v>
      </c>
      <c r="G30" s="256"/>
      <c r="H30" s="312">
        <f>H29+H28+H27+H26+H25</f>
        <v>104.2</v>
      </c>
      <c r="I30" s="299"/>
    </row>
    <row r="31" spans="1:9" s="25" customFormat="1" ht="15.75" x14ac:dyDescent="0.25">
      <c r="A31" s="313"/>
      <c r="B31" s="314"/>
      <c r="C31" s="314"/>
      <c r="D31" s="314"/>
      <c r="E31" s="314"/>
      <c r="F31" s="314"/>
      <c r="G31" s="257"/>
      <c r="H31" s="315"/>
      <c r="I31" s="316"/>
    </row>
    <row r="32" spans="1:9" s="25" customFormat="1" ht="15.75" x14ac:dyDescent="0.25">
      <c r="A32" s="289" t="s">
        <v>122</v>
      </c>
      <c r="B32" s="290"/>
      <c r="C32" s="291"/>
      <c r="D32" s="291"/>
      <c r="E32" s="292"/>
      <c r="F32" s="291"/>
      <c r="G32" s="498" t="s">
        <v>123</v>
      </c>
      <c r="H32" s="293"/>
      <c r="I32" s="316"/>
    </row>
    <row r="33" spans="1:14" s="25" customFormat="1" ht="16.5" customHeight="1" x14ac:dyDescent="0.25">
      <c r="A33" s="289" t="s">
        <v>124</v>
      </c>
      <c r="B33" s="290"/>
      <c r="C33" s="291"/>
      <c r="D33" s="291"/>
      <c r="E33" s="292"/>
      <c r="F33" s="291"/>
      <c r="G33" s="498" t="s">
        <v>196</v>
      </c>
      <c r="H33" s="293"/>
      <c r="I33" s="316"/>
    </row>
    <row r="34" spans="1:14" s="3" customFormat="1" ht="19.899999999999999" customHeight="1" x14ac:dyDescent="0.25">
      <c r="A34" s="295" t="s">
        <v>125</v>
      </c>
      <c r="B34" s="290"/>
      <c r="C34" s="291"/>
      <c r="D34" s="291"/>
      <c r="E34" s="292"/>
      <c r="F34" s="291"/>
      <c r="G34" s="498" t="s">
        <v>201</v>
      </c>
      <c r="H34" s="296"/>
      <c r="I34" s="299"/>
    </row>
    <row r="35" spans="1:14" s="25" customFormat="1" ht="12" customHeight="1" x14ac:dyDescent="0.25">
      <c r="A35" s="301"/>
      <c r="B35" s="301"/>
      <c r="C35" s="301"/>
      <c r="D35" s="301"/>
      <c r="E35" s="301"/>
      <c r="F35" s="301"/>
      <c r="G35" s="252"/>
      <c r="H35" s="302"/>
      <c r="I35" s="316"/>
    </row>
    <row r="36" spans="1:14" s="3" customFormat="1" ht="29.25" customHeight="1" x14ac:dyDescent="0.25">
      <c r="A36" s="303" t="s">
        <v>25</v>
      </c>
      <c r="B36" s="267" t="s">
        <v>24</v>
      </c>
      <c r="C36" s="574" t="s">
        <v>1</v>
      </c>
      <c r="D36" s="574"/>
      <c r="E36" s="574"/>
      <c r="F36" s="304" t="s">
        <v>2</v>
      </c>
      <c r="G36" s="253" t="s">
        <v>0</v>
      </c>
      <c r="H36" s="317" t="s">
        <v>132</v>
      </c>
      <c r="I36" s="299"/>
    </row>
    <row r="37" spans="1:14" s="25" customFormat="1" ht="15.75" x14ac:dyDescent="0.25">
      <c r="A37" s="303"/>
      <c r="B37" s="305"/>
      <c r="C37" s="304" t="s">
        <v>3</v>
      </c>
      <c r="D37" s="304" t="s">
        <v>4</v>
      </c>
      <c r="E37" s="304" t="s">
        <v>5</v>
      </c>
      <c r="F37" s="306"/>
      <c r="G37" s="254"/>
      <c r="H37" s="318"/>
      <c r="I37" s="316"/>
    </row>
    <row r="38" spans="1:14" s="34" customFormat="1" ht="15.75" x14ac:dyDescent="0.25">
      <c r="A38" s="319" t="s">
        <v>20</v>
      </c>
      <c r="B38" s="250" t="s">
        <v>127</v>
      </c>
      <c r="C38" s="250" t="s">
        <v>127</v>
      </c>
      <c r="D38" s="250" t="s">
        <v>127</v>
      </c>
      <c r="E38" s="250" t="s">
        <v>127</v>
      </c>
      <c r="F38" s="250" t="s">
        <v>127</v>
      </c>
      <c r="G38" s="258"/>
      <c r="H38" s="320"/>
      <c r="I38" s="265"/>
    </row>
    <row r="39" spans="1:14" s="34" customFormat="1" ht="15.75" x14ac:dyDescent="0.25">
      <c r="A39" s="569" t="s">
        <v>128</v>
      </c>
      <c r="B39" s="570"/>
      <c r="C39" s="570"/>
      <c r="D39" s="570"/>
      <c r="E39" s="570"/>
      <c r="F39" s="570"/>
      <c r="G39" s="570"/>
      <c r="H39" s="321"/>
      <c r="I39" s="265"/>
    </row>
    <row r="40" spans="1:14" s="34" customFormat="1" ht="15.75" x14ac:dyDescent="0.25">
      <c r="A40" s="395" t="s">
        <v>161</v>
      </c>
      <c r="B40" s="396">
        <v>60</v>
      </c>
      <c r="C40" s="250">
        <v>1.02</v>
      </c>
      <c r="D40" s="250">
        <v>3</v>
      </c>
      <c r="E40" s="250">
        <v>5.07</v>
      </c>
      <c r="F40" s="250">
        <v>52.5</v>
      </c>
      <c r="G40" s="397" t="s">
        <v>164</v>
      </c>
      <c r="H40" s="397">
        <v>20</v>
      </c>
      <c r="I40" s="265"/>
    </row>
    <row r="41" spans="1:14" s="25" customFormat="1" ht="16.5" customHeight="1" x14ac:dyDescent="0.25">
      <c r="A41" s="398" t="s">
        <v>198</v>
      </c>
      <c r="B41" s="399">
        <v>90</v>
      </c>
      <c r="C41" s="400">
        <v>12.7</v>
      </c>
      <c r="D41" s="400">
        <v>8.9</v>
      </c>
      <c r="E41" s="400">
        <v>6.3</v>
      </c>
      <c r="F41" s="400">
        <v>156.1</v>
      </c>
      <c r="G41" s="401" t="s">
        <v>199</v>
      </c>
      <c r="H41" s="400">
        <v>45</v>
      </c>
      <c r="I41" s="316"/>
    </row>
    <row r="42" spans="1:14" customFormat="1" ht="15" x14ac:dyDescent="0.25">
      <c r="A42" s="402" t="s">
        <v>202</v>
      </c>
      <c r="B42" s="250">
        <v>150</v>
      </c>
      <c r="C42" s="393">
        <v>3.7</v>
      </c>
      <c r="D42" s="393">
        <v>4.8</v>
      </c>
      <c r="E42" s="393">
        <v>36.5</v>
      </c>
      <c r="F42" s="393">
        <v>203.5</v>
      </c>
      <c r="G42" s="250" t="s">
        <v>48</v>
      </c>
      <c r="H42" s="403">
        <v>20</v>
      </c>
      <c r="I42" s="294"/>
    </row>
    <row r="43" spans="1:14" s="34" customFormat="1" ht="15.75" x14ac:dyDescent="0.25">
      <c r="A43" s="391" t="s">
        <v>162</v>
      </c>
      <c r="B43" s="392">
        <v>30</v>
      </c>
      <c r="C43" s="393">
        <v>2.37</v>
      </c>
      <c r="D43" s="394">
        <v>0.3</v>
      </c>
      <c r="E43" s="393">
        <v>14.49</v>
      </c>
      <c r="F43" s="393">
        <v>70.14</v>
      </c>
      <c r="G43" s="385" t="s">
        <v>42</v>
      </c>
      <c r="H43" s="385">
        <v>3.2</v>
      </c>
      <c r="I43" s="265"/>
    </row>
    <row r="44" spans="1:14" s="34" customFormat="1" ht="15.75" x14ac:dyDescent="0.25">
      <c r="A44" s="277" t="s">
        <v>163</v>
      </c>
      <c r="B44" s="278">
        <v>200</v>
      </c>
      <c r="C44" s="264">
        <v>0.66</v>
      </c>
      <c r="D44" s="264">
        <v>0.09</v>
      </c>
      <c r="E44" s="279">
        <v>32.03</v>
      </c>
      <c r="F44" s="264">
        <v>132.80000000000001</v>
      </c>
      <c r="G44" s="264" t="s">
        <v>63</v>
      </c>
      <c r="H44" s="385">
        <v>16</v>
      </c>
      <c r="I44" s="265"/>
    </row>
    <row r="45" spans="1:14" s="3" customFormat="1" ht="15.75" x14ac:dyDescent="0.25">
      <c r="A45" s="322" t="s">
        <v>134</v>
      </c>
      <c r="B45" s="310">
        <f>B44+B43+B42+B41+B40</f>
        <v>530</v>
      </c>
      <c r="C45" s="311">
        <f>C44+C43+C42+C41+C40</f>
        <v>20.45</v>
      </c>
      <c r="D45" s="311">
        <f>D44+D43+D41+D42+D40</f>
        <v>17.09</v>
      </c>
      <c r="E45" s="311">
        <f>E44+E43+E42+E41+E40</f>
        <v>94.390000000000015</v>
      </c>
      <c r="F45" s="311">
        <f>F44+F43+F41++F42+F40</f>
        <v>615.04</v>
      </c>
      <c r="G45" s="258"/>
      <c r="H45" s="312">
        <f>H44+H43+H42+H41+H40</f>
        <v>104.2</v>
      </c>
      <c r="I45" s="299"/>
    </row>
    <row r="46" spans="1:14" s="34" customFormat="1" ht="24" customHeight="1" x14ac:dyDescent="0.25">
      <c r="A46" s="323"/>
      <c r="B46" s="324"/>
      <c r="C46" s="325"/>
      <c r="D46" s="325"/>
      <c r="E46" s="325"/>
      <c r="F46" s="325"/>
      <c r="G46" s="261"/>
      <c r="H46" s="315"/>
      <c r="I46" s="265"/>
    </row>
    <row r="47" spans="1:14" s="34" customFormat="1" ht="18" customHeight="1" x14ac:dyDescent="0.25">
      <c r="A47" s="289" t="s">
        <v>122</v>
      </c>
      <c r="B47" s="290"/>
      <c r="C47" s="291"/>
      <c r="D47" s="291"/>
      <c r="E47" s="292"/>
      <c r="F47" s="291"/>
      <c r="G47" s="498" t="s">
        <v>123</v>
      </c>
      <c r="H47" s="293"/>
      <c r="I47" s="326"/>
      <c r="J47" s="117"/>
      <c r="K47" s="117"/>
      <c r="L47" s="117"/>
      <c r="M47" s="117"/>
      <c r="N47" s="117"/>
    </row>
    <row r="48" spans="1:14" s="37" customFormat="1" ht="19.5" customHeight="1" x14ac:dyDescent="0.25">
      <c r="A48" s="289" t="s">
        <v>124</v>
      </c>
      <c r="B48" s="290"/>
      <c r="C48" s="291"/>
      <c r="D48" s="291"/>
      <c r="E48" s="292"/>
      <c r="F48" s="291"/>
      <c r="G48" s="498" t="s">
        <v>196</v>
      </c>
      <c r="H48" s="293"/>
      <c r="I48" s="327"/>
    </row>
    <row r="49" spans="1:9" s="34" customFormat="1" ht="16.5" customHeight="1" x14ac:dyDescent="0.25">
      <c r="A49" s="295" t="s">
        <v>125</v>
      </c>
      <c r="B49" s="290"/>
      <c r="C49" s="291"/>
      <c r="D49" s="291"/>
      <c r="E49" s="292"/>
      <c r="F49" s="291"/>
      <c r="G49" s="498" t="s">
        <v>201</v>
      </c>
      <c r="H49" s="296"/>
      <c r="I49" s="265"/>
    </row>
    <row r="50" spans="1:9" s="37" customFormat="1" ht="15.75" x14ac:dyDescent="0.25">
      <c r="A50" s="301"/>
      <c r="B50" s="301"/>
      <c r="C50" s="301"/>
      <c r="D50" s="301"/>
      <c r="E50" s="301"/>
      <c r="F50" s="301"/>
      <c r="G50" s="252"/>
      <c r="H50" s="302"/>
      <c r="I50" s="327"/>
    </row>
    <row r="51" spans="1:9" s="34" customFormat="1" ht="31.5" customHeight="1" x14ac:dyDescent="0.25">
      <c r="A51" s="303" t="s">
        <v>25</v>
      </c>
      <c r="B51" s="267" t="s">
        <v>24</v>
      </c>
      <c r="C51" s="574" t="s">
        <v>1</v>
      </c>
      <c r="D51" s="574"/>
      <c r="E51" s="574"/>
      <c r="F51" s="304" t="s">
        <v>2</v>
      </c>
      <c r="G51" s="253" t="s">
        <v>0</v>
      </c>
      <c r="H51" s="317" t="s">
        <v>132</v>
      </c>
      <c r="I51" s="265"/>
    </row>
    <row r="52" spans="1:9" s="34" customFormat="1" ht="31.5" customHeight="1" x14ac:dyDescent="0.25">
      <c r="A52" s="303"/>
      <c r="B52" s="305"/>
      <c r="C52" s="304" t="s">
        <v>3</v>
      </c>
      <c r="D52" s="304" t="s">
        <v>4</v>
      </c>
      <c r="E52" s="304" t="s">
        <v>5</v>
      </c>
      <c r="F52" s="306"/>
      <c r="G52" s="254"/>
      <c r="H52" s="318"/>
      <c r="I52" s="265"/>
    </row>
    <row r="53" spans="1:9" s="3" customFormat="1" ht="15.75" x14ac:dyDescent="0.25">
      <c r="A53" s="303" t="s">
        <v>21</v>
      </c>
      <c r="B53" s="250" t="s">
        <v>127</v>
      </c>
      <c r="C53" s="250" t="s">
        <v>127</v>
      </c>
      <c r="D53" s="250" t="s">
        <v>127</v>
      </c>
      <c r="E53" s="250" t="s">
        <v>127</v>
      </c>
      <c r="F53" s="250" t="s">
        <v>127</v>
      </c>
      <c r="G53" s="260"/>
      <c r="H53" s="328"/>
      <c r="I53" s="299"/>
    </row>
    <row r="54" spans="1:9" s="34" customFormat="1" ht="15.75" x14ac:dyDescent="0.25">
      <c r="A54" s="569" t="s">
        <v>128</v>
      </c>
      <c r="B54" s="571"/>
      <c r="C54" s="571"/>
      <c r="D54" s="571"/>
      <c r="E54" s="571"/>
      <c r="F54" s="571"/>
      <c r="G54" s="571"/>
      <c r="H54" s="315"/>
      <c r="I54" s="265"/>
    </row>
    <row r="55" spans="1:9" s="34" customFormat="1" ht="21.75" customHeight="1" x14ac:dyDescent="0.25">
      <c r="A55" s="395" t="s">
        <v>165</v>
      </c>
      <c r="B55" s="396">
        <v>60</v>
      </c>
      <c r="C55" s="250">
        <v>0.67</v>
      </c>
      <c r="D55" s="250">
        <v>0.12</v>
      </c>
      <c r="E55" s="250">
        <v>2.16</v>
      </c>
      <c r="F55" s="250">
        <v>13.2</v>
      </c>
      <c r="G55" s="397" t="s">
        <v>169</v>
      </c>
      <c r="H55" s="274">
        <v>22</v>
      </c>
      <c r="I55" s="265"/>
    </row>
    <row r="56" spans="1:9" s="37" customFormat="1" ht="46.5" customHeight="1" x14ac:dyDescent="0.25">
      <c r="A56" s="404" t="s">
        <v>166</v>
      </c>
      <c r="B56" s="405">
        <v>120</v>
      </c>
      <c r="C56" s="405">
        <v>10.18</v>
      </c>
      <c r="D56" s="405">
        <v>11.33</v>
      </c>
      <c r="E56" s="405">
        <v>7.07</v>
      </c>
      <c r="F56" s="250">
        <v>147.85</v>
      </c>
      <c r="G56" s="406" t="s">
        <v>170</v>
      </c>
      <c r="H56" s="385">
        <v>44</v>
      </c>
      <c r="I56" s="327"/>
    </row>
    <row r="57" spans="1:9" s="117" customFormat="1" ht="15.75" x14ac:dyDescent="0.25">
      <c r="A57" s="329" t="s">
        <v>167</v>
      </c>
      <c r="B57" s="407">
        <v>150</v>
      </c>
      <c r="C57" s="408">
        <v>5.4</v>
      </c>
      <c r="D57" s="409">
        <v>4.9000000000000004</v>
      </c>
      <c r="E57" s="410">
        <v>32.799999999999997</v>
      </c>
      <c r="F57" s="409">
        <v>196.8</v>
      </c>
      <c r="G57" s="411" t="s">
        <v>61</v>
      </c>
      <c r="H57" s="412">
        <v>20</v>
      </c>
      <c r="I57" s="326"/>
    </row>
    <row r="58" spans="1:9" s="34" customFormat="1" ht="15.75" x14ac:dyDescent="0.25">
      <c r="A58" s="277" t="s">
        <v>168</v>
      </c>
      <c r="B58" s="264">
        <v>200</v>
      </c>
      <c r="C58" s="264">
        <v>0.13</v>
      </c>
      <c r="D58" s="264">
        <v>0.02</v>
      </c>
      <c r="E58" s="279">
        <v>15.2</v>
      </c>
      <c r="F58" s="264">
        <v>62</v>
      </c>
      <c r="G58" s="264" t="s">
        <v>133</v>
      </c>
      <c r="H58" s="385">
        <v>15</v>
      </c>
      <c r="I58" s="265"/>
    </row>
    <row r="59" spans="1:9" s="34" customFormat="1" ht="15.75" x14ac:dyDescent="0.25">
      <c r="A59" s="391" t="s">
        <v>162</v>
      </c>
      <c r="B59" s="392">
        <v>30</v>
      </c>
      <c r="C59" s="393">
        <v>2.37</v>
      </c>
      <c r="D59" s="394">
        <v>0.3</v>
      </c>
      <c r="E59" s="393">
        <v>14.49</v>
      </c>
      <c r="F59" s="393">
        <v>70.14</v>
      </c>
      <c r="G59" s="385" t="s">
        <v>42</v>
      </c>
      <c r="H59" s="264">
        <v>3.2</v>
      </c>
      <c r="I59" s="265"/>
    </row>
    <row r="60" spans="1:9" s="34" customFormat="1" ht="18.75" customHeight="1" x14ac:dyDescent="0.25">
      <c r="A60" s="330" t="s">
        <v>134</v>
      </c>
      <c r="B60" s="331">
        <f>B59+B58+B57+B56+B55</f>
        <v>560</v>
      </c>
      <c r="C60" s="311">
        <f>C59+C58+C57+C56+C55</f>
        <v>18.75</v>
      </c>
      <c r="D60" s="311">
        <f>D59+D58+D57+D56+D55</f>
        <v>16.670000000000002</v>
      </c>
      <c r="E60" s="311">
        <f>E59+E58+E57+E56+E55</f>
        <v>71.72</v>
      </c>
      <c r="F60" s="311">
        <f>F59+F58+F57+F56+F55</f>
        <v>489.98999999999995</v>
      </c>
      <c r="G60" s="332"/>
      <c r="H60" s="312">
        <f>H59+H58+H57+H56+H55</f>
        <v>104.2</v>
      </c>
      <c r="I60" s="265"/>
    </row>
    <row r="61" spans="1:9" s="34" customFormat="1" ht="20.25" customHeight="1" x14ac:dyDescent="0.25">
      <c r="A61" s="333"/>
      <c r="B61" s="334"/>
      <c r="C61" s="334"/>
      <c r="D61" s="334"/>
      <c r="E61" s="334"/>
      <c r="F61" s="334"/>
      <c r="G61" s="263"/>
      <c r="H61" s="315"/>
      <c r="I61" s="265"/>
    </row>
    <row r="62" spans="1:9" s="34" customFormat="1" ht="15.75" x14ac:dyDescent="0.25">
      <c r="A62" s="289" t="s">
        <v>122</v>
      </c>
      <c r="B62" s="290"/>
      <c r="C62" s="291"/>
      <c r="D62" s="291"/>
      <c r="E62" s="292"/>
      <c r="F62" s="291"/>
      <c r="G62" s="498" t="s">
        <v>123</v>
      </c>
      <c r="H62" s="293"/>
      <c r="I62" s="265"/>
    </row>
    <row r="63" spans="1:9" s="34" customFormat="1" ht="15.75" x14ac:dyDescent="0.25">
      <c r="A63" s="289" t="s">
        <v>124</v>
      </c>
      <c r="B63" s="290"/>
      <c r="C63" s="291"/>
      <c r="D63" s="291"/>
      <c r="E63" s="292"/>
      <c r="F63" s="291"/>
      <c r="G63" s="498" t="s">
        <v>196</v>
      </c>
      <c r="H63" s="293"/>
      <c r="I63" s="265"/>
    </row>
    <row r="64" spans="1:9" s="34" customFormat="1" ht="18" customHeight="1" x14ac:dyDescent="0.25">
      <c r="A64" s="295" t="s">
        <v>125</v>
      </c>
      <c r="B64" s="290"/>
      <c r="C64" s="291"/>
      <c r="D64" s="291"/>
      <c r="E64" s="292"/>
      <c r="F64" s="291"/>
      <c r="G64" s="498" t="s">
        <v>201</v>
      </c>
      <c r="H64" s="296"/>
      <c r="I64" s="265"/>
    </row>
    <row r="65" spans="1:9" s="3" customFormat="1" ht="15.75" x14ac:dyDescent="0.25">
      <c r="A65" s="301"/>
      <c r="B65" s="301"/>
      <c r="C65" s="301"/>
      <c r="D65" s="301"/>
      <c r="E65" s="301"/>
      <c r="F65" s="301"/>
      <c r="G65" s="252"/>
      <c r="H65" s="302"/>
      <c r="I65" s="299"/>
    </row>
    <row r="66" spans="1:9" s="34" customFormat="1" ht="43.5" x14ac:dyDescent="0.25">
      <c r="A66" s="303" t="s">
        <v>25</v>
      </c>
      <c r="B66" s="267" t="s">
        <v>24</v>
      </c>
      <c r="C66" s="574" t="s">
        <v>1</v>
      </c>
      <c r="D66" s="574"/>
      <c r="E66" s="574"/>
      <c r="F66" s="304" t="s">
        <v>2</v>
      </c>
      <c r="G66" s="253" t="s">
        <v>0</v>
      </c>
      <c r="H66" s="317" t="s">
        <v>132</v>
      </c>
      <c r="I66" s="265"/>
    </row>
    <row r="67" spans="1:9" s="34" customFormat="1" ht="15.75" x14ac:dyDescent="0.25">
      <c r="A67" s="303"/>
      <c r="B67" s="305"/>
      <c r="C67" s="304" t="s">
        <v>3</v>
      </c>
      <c r="D67" s="304" t="s">
        <v>4</v>
      </c>
      <c r="E67" s="304" t="s">
        <v>5</v>
      </c>
      <c r="F67" s="306"/>
      <c r="G67" s="254"/>
      <c r="H67" s="318"/>
      <c r="I67" s="265"/>
    </row>
    <row r="68" spans="1:9" s="34" customFormat="1" ht="15.75" x14ac:dyDescent="0.25">
      <c r="A68" s="303" t="s">
        <v>22</v>
      </c>
      <c r="B68" s="250" t="s">
        <v>127</v>
      </c>
      <c r="C68" s="250" t="s">
        <v>127</v>
      </c>
      <c r="D68" s="250" t="s">
        <v>127</v>
      </c>
      <c r="E68" s="250" t="s">
        <v>127</v>
      </c>
      <c r="F68" s="250" t="s">
        <v>127</v>
      </c>
      <c r="G68" s="256"/>
      <c r="H68" s="320"/>
      <c r="I68" s="265"/>
    </row>
    <row r="69" spans="1:9" s="158" customFormat="1" ht="16.5" customHeight="1" x14ac:dyDescent="0.25">
      <c r="A69" s="569" t="s">
        <v>128</v>
      </c>
      <c r="B69" s="582"/>
      <c r="C69" s="582"/>
      <c r="D69" s="582"/>
      <c r="E69" s="582"/>
      <c r="F69" s="582"/>
      <c r="G69" s="582"/>
      <c r="H69" s="315"/>
      <c r="I69" s="335"/>
    </row>
    <row r="70" spans="1:9" s="34" customFormat="1" ht="30.75" customHeight="1" x14ac:dyDescent="0.25">
      <c r="A70" s="257"/>
      <c r="B70" s="359"/>
      <c r="C70" s="359"/>
      <c r="D70" s="359"/>
      <c r="E70" s="359"/>
      <c r="F70" s="359"/>
      <c r="G70" s="359"/>
      <c r="H70" s="315"/>
      <c r="I70" s="265"/>
    </row>
    <row r="71" spans="1:9" s="34" customFormat="1" ht="36" customHeight="1" x14ac:dyDescent="0.25">
      <c r="A71" s="381" t="s">
        <v>204</v>
      </c>
      <c r="B71" s="400">
        <v>220</v>
      </c>
      <c r="C71" s="250">
        <v>10.6</v>
      </c>
      <c r="D71" s="250">
        <v>12.29</v>
      </c>
      <c r="E71" s="250">
        <v>23.51</v>
      </c>
      <c r="F71" s="250">
        <v>243.21</v>
      </c>
      <c r="G71" s="382" t="s">
        <v>174</v>
      </c>
      <c r="H71" s="264">
        <v>44</v>
      </c>
      <c r="I71" s="265"/>
    </row>
    <row r="72" spans="1:9" s="34" customFormat="1" ht="15.75" x14ac:dyDescent="0.25">
      <c r="A72" s="386" t="s">
        <v>157</v>
      </c>
      <c r="B72" s="387">
        <v>100</v>
      </c>
      <c r="C72" s="388">
        <v>0.4</v>
      </c>
      <c r="D72" s="388">
        <v>0.4</v>
      </c>
      <c r="E72" s="389">
        <v>9.8000000000000007</v>
      </c>
      <c r="F72" s="388">
        <v>47</v>
      </c>
      <c r="G72" s="390" t="s">
        <v>130</v>
      </c>
      <c r="H72" s="400">
        <v>22</v>
      </c>
      <c r="I72" s="265"/>
    </row>
    <row r="73" spans="1:9" s="34" customFormat="1" ht="15.75" x14ac:dyDescent="0.25">
      <c r="A73" s="391" t="s">
        <v>162</v>
      </c>
      <c r="B73" s="392">
        <v>30</v>
      </c>
      <c r="C73" s="393">
        <v>2.37</v>
      </c>
      <c r="D73" s="394">
        <v>0.3</v>
      </c>
      <c r="E73" s="393">
        <v>14.49</v>
      </c>
      <c r="F73" s="393">
        <v>70.14</v>
      </c>
      <c r="G73" s="385" t="s">
        <v>42</v>
      </c>
      <c r="H73" s="250">
        <v>3.2</v>
      </c>
      <c r="I73" s="265"/>
    </row>
    <row r="74" spans="1:9" s="34" customFormat="1" ht="15.75" x14ac:dyDescent="0.25">
      <c r="A74" s="413" t="s">
        <v>205</v>
      </c>
      <c r="B74" s="407">
        <v>40</v>
      </c>
      <c r="C74" s="414">
        <v>2.44</v>
      </c>
      <c r="D74" s="275">
        <v>5.73</v>
      </c>
      <c r="E74" s="275">
        <v>28.44</v>
      </c>
      <c r="F74" s="275">
        <v>145.33000000000001</v>
      </c>
      <c r="G74" s="279" t="s">
        <v>175</v>
      </c>
      <c r="H74" s="415">
        <v>20</v>
      </c>
      <c r="I74" s="265"/>
    </row>
    <row r="75" spans="1:9" s="34" customFormat="1" ht="15.75" x14ac:dyDescent="0.25">
      <c r="A75" s="277" t="s">
        <v>173</v>
      </c>
      <c r="B75" s="264">
        <v>200</v>
      </c>
      <c r="C75" s="264">
        <v>7.0000000000000007E-2</v>
      </c>
      <c r="D75" s="264">
        <v>0.02</v>
      </c>
      <c r="E75" s="264">
        <v>15</v>
      </c>
      <c r="F75" s="264">
        <v>60</v>
      </c>
      <c r="G75" s="264" t="s">
        <v>135</v>
      </c>
      <c r="H75" s="264">
        <v>15</v>
      </c>
      <c r="I75" s="265"/>
    </row>
    <row r="76" spans="1:9" s="34" customFormat="1" ht="15.75" x14ac:dyDescent="0.25">
      <c r="A76" s="322" t="s">
        <v>134</v>
      </c>
      <c r="B76" s="336">
        <f>B75+B74+B73+B72+B71</f>
        <v>590</v>
      </c>
      <c r="C76" s="304">
        <f>C75+C74+C73+C72+C71</f>
        <v>15.879999999999999</v>
      </c>
      <c r="D76" s="304">
        <f>D75+D74+D73+D72+D71</f>
        <v>18.739999999999998</v>
      </c>
      <c r="E76" s="304">
        <f>E75+E74+E73+E72+E71</f>
        <v>91.240000000000009</v>
      </c>
      <c r="F76" s="304">
        <f>F75+F74+F73+F72+F71</f>
        <v>565.68000000000006</v>
      </c>
      <c r="G76" s="262"/>
      <c r="H76" s="337">
        <f>H75+H74+H73+H72+H71</f>
        <v>104.2</v>
      </c>
      <c r="I76" s="265"/>
    </row>
    <row r="77" spans="1:9" x14ac:dyDescent="0.3">
      <c r="A77" s="338"/>
      <c r="B77" s="325"/>
      <c r="C77" s="325"/>
      <c r="D77" s="325"/>
      <c r="E77" s="325"/>
      <c r="F77" s="325"/>
      <c r="G77" s="265"/>
      <c r="H77" s="339"/>
    </row>
    <row r="78" spans="1:9" x14ac:dyDescent="0.3">
      <c r="A78" s="289" t="s">
        <v>122</v>
      </c>
      <c r="B78" s="290"/>
      <c r="C78" s="291"/>
      <c r="D78" s="291"/>
      <c r="E78" s="292"/>
      <c r="F78" s="291"/>
      <c r="G78" s="498" t="s">
        <v>123</v>
      </c>
      <c r="H78" s="293"/>
    </row>
    <row r="79" spans="1:9" x14ac:dyDescent="0.3">
      <c r="A79" s="289" t="s">
        <v>124</v>
      </c>
      <c r="B79" s="290"/>
      <c r="C79" s="291"/>
      <c r="D79" s="291"/>
      <c r="E79" s="292"/>
      <c r="F79" s="291"/>
      <c r="G79" s="498" t="s">
        <v>196</v>
      </c>
      <c r="H79" s="293"/>
    </row>
    <row r="80" spans="1:9" x14ac:dyDescent="0.3">
      <c r="A80" s="295" t="s">
        <v>125</v>
      </c>
      <c r="B80" s="290"/>
      <c r="C80" s="291"/>
      <c r="D80" s="291"/>
      <c r="E80" s="292"/>
      <c r="F80" s="291"/>
      <c r="G80" s="498" t="s">
        <v>201</v>
      </c>
      <c r="H80" s="296"/>
    </row>
    <row r="81" spans="1:14" x14ac:dyDescent="0.3">
      <c r="A81" s="301"/>
      <c r="B81" s="301"/>
      <c r="C81" s="301"/>
      <c r="D81" s="301"/>
      <c r="E81" s="301"/>
      <c r="F81" s="301"/>
      <c r="G81" s="252"/>
      <c r="H81" s="302"/>
    </row>
    <row r="82" spans="1:14" ht="53.25" customHeight="1" x14ac:dyDescent="0.3">
      <c r="A82" s="303" t="s">
        <v>25</v>
      </c>
      <c r="B82" s="267" t="s">
        <v>24</v>
      </c>
      <c r="C82" s="574" t="s">
        <v>1</v>
      </c>
      <c r="D82" s="574"/>
      <c r="E82" s="574"/>
      <c r="F82" s="304" t="s">
        <v>2</v>
      </c>
      <c r="G82" s="253" t="s">
        <v>0</v>
      </c>
      <c r="H82" s="317" t="s">
        <v>132</v>
      </c>
    </row>
    <row r="83" spans="1:14" x14ac:dyDescent="0.3">
      <c r="A83" s="303"/>
      <c r="B83" s="305"/>
      <c r="C83" s="304" t="s">
        <v>3</v>
      </c>
      <c r="D83" s="304" t="s">
        <v>4</v>
      </c>
      <c r="E83" s="304" t="s">
        <v>5</v>
      </c>
      <c r="F83" s="306"/>
      <c r="G83" s="254"/>
      <c r="H83" s="318"/>
    </row>
    <row r="84" spans="1:14" x14ac:dyDescent="0.3">
      <c r="A84" s="303" t="s">
        <v>23</v>
      </c>
      <c r="B84" s="250" t="s">
        <v>127</v>
      </c>
      <c r="C84" s="250" t="s">
        <v>127</v>
      </c>
      <c r="D84" s="250" t="s">
        <v>127</v>
      </c>
      <c r="E84" s="250" t="s">
        <v>127</v>
      </c>
      <c r="F84" s="250" t="s">
        <v>127</v>
      </c>
      <c r="G84" s="262"/>
      <c r="H84" s="320"/>
    </row>
    <row r="85" spans="1:14" x14ac:dyDescent="0.3">
      <c r="A85" s="265"/>
      <c r="B85" s="340"/>
      <c r="C85" s="587" t="s">
        <v>128</v>
      </c>
      <c r="D85" s="588"/>
      <c r="E85" s="257"/>
      <c r="F85" s="257"/>
      <c r="G85" s="266"/>
      <c r="H85" s="339"/>
    </row>
    <row r="86" spans="1:14" ht="22.5" customHeight="1" x14ac:dyDescent="0.3">
      <c r="A86" s="277" t="s">
        <v>176</v>
      </c>
      <c r="B86" s="264">
        <v>60</v>
      </c>
      <c r="C86" s="264">
        <v>0.84</v>
      </c>
      <c r="D86" s="264">
        <v>3.6</v>
      </c>
      <c r="E86" s="264">
        <v>4.96</v>
      </c>
      <c r="F86" s="264">
        <v>55.68</v>
      </c>
      <c r="G86" s="264" t="s">
        <v>98</v>
      </c>
      <c r="H86" s="250">
        <v>19</v>
      </c>
    </row>
    <row r="87" spans="1:14" ht="17.25" customHeight="1" x14ac:dyDescent="0.3">
      <c r="A87" s="381" t="s">
        <v>177</v>
      </c>
      <c r="B87" s="274">
        <v>200</v>
      </c>
      <c r="C87" s="275">
        <v>13.54</v>
      </c>
      <c r="D87" s="275">
        <v>12.46</v>
      </c>
      <c r="E87" s="416">
        <v>25.2</v>
      </c>
      <c r="F87" s="275">
        <v>269.60000000000002</v>
      </c>
      <c r="G87" s="382" t="s">
        <v>97</v>
      </c>
      <c r="H87" s="385">
        <v>60</v>
      </c>
    </row>
    <row r="88" spans="1:14" s="141" customFormat="1" ht="18" customHeight="1" x14ac:dyDescent="0.3">
      <c r="A88" s="391" t="s">
        <v>162</v>
      </c>
      <c r="B88" s="392">
        <v>50</v>
      </c>
      <c r="C88" s="393">
        <v>3.95</v>
      </c>
      <c r="D88" s="394">
        <v>0.5</v>
      </c>
      <c r="E88" s="393">
        <v>24.15</v>
      </c>
      <c r="F88" s="393">
        <v>116.9</v>
      </c>
      <c r="G88" s="385" t="s">
        <v>42</v>
      </c>
      <c r="H88" s="385">
        <v>5.2</v>
      </c>
      <c r="I88" s="294"/>
      <c r="J88" s="30"/>
      <c r="K88" s="30"/>
      <c r="L88" s="30"/>
      <c r="M88" s="30"/>
      <c r="N88" s="30"/>
    </row>
    <row r="89" spans="1:14" s="141" customFormat="1" ht="15.75" customHeight="1" x14ac:dyDescent="0.3">
      <c r="A89" s="665" t="s">
        <v>234</v>
      </c>
      <c r="B89" s="673">
        <v>200</v>
      </c>
      <c r="C89" s="668">
        <v>0.45</v>
      </c>
      <c r="D89" s="668">
        <v>0.18</v>
      </c>
      <c r="E89" s="668">
        <v>13.68</v>
      </c>
      <c r="F89" s="668">
        <v>58.77</v>
      </c>
      <c r="G89" s="675" t="s">
        <v>233</v>
      </c>
      <c r="H89" s="664">
        <v>20</v>
      </c>
      <c r="I89" s="294"/>
      <c r="J89" s="30"/>
      <c r="K89" s="30"/>
      <c r="L89" s="30"/>
      <c r="M89" s="30"/>
      <c r="N89" s="30"/>
    </row>
    <row r="90" spans="1:14" x14ac:dyDescent="0.3">
      <c r="A90" s="341" t="s">
        <v>134</v>
      </c>
      <c r="B90" s="267">
        <f>B89+B88+B87+B86</f>
        <v>510</v>
      </c>
      <c r="C90" s="304">
        <f>C89+C88+C87+C86</f>
        <v>18.779999999999998</v>
      </c>
      <c r="D90" s="304">
        <f>D89+D88+D87+D86</f>
        <v>16.740000000000002</v>
      </c>
      <c r="E90" s="304">
        <f>E89+E88+E87+E86</f>
        <v>67.989999999999995</v>
      </c>
      <c r="F90" s="304">
        <f>F89+F88+F87+F86</f>
        <v>500.95000000000005</v>
      </c>
      <c r="G90" s="342"/>
      <c r="H90" s="337">
        <f>H89+H88+H87+H86</f>
        <v>104.2</v>
      </c>
    </row>
    <row r="91" spans="1:14" s="179" customFormat="1" ht="29.25" x14ac:dyDescent="0.25">
      <c r="A91" s="303" t="s">
        <v>136</v>
      </c>
      <c r="B91" s="267">
        <f>(B90+B76+B60+B45+B30)/5</f>
        <v>558</v>
      </c>
      <c r="C91" s="304">
        <f>(C90+C76+C60+C45+C30)/5</f>
        <v>18.667999999999999</v>
      </c>
      <c r="D91" s="304">
        <f>(D90+D76+D60+D45+D30)/5</f>
        <v>17.600000000000001</v>
      </c>
      <c r="E91" s="304">
        <f>(E90+E76+E60+E45+E30)/5</f>
        <v>83.8</v>
      </c>
      <c r="F91" s="304">
        <f>(F90+F76+F60+F45+F30)/5</f>
        <v>559.14</v>
      </c>
      <c r="G91" s="267"/>
      <c r="H91" s="339"/>
      <c r="I91" s="294"/>
    </row>
    <row r="92" spans="1:14" x14ac:dyDescent="0.3">
      <c r="A92" s="323"/>
      <c r="B92" s="325"/>
      <c r="C92" s="325"/>
      <c r="D92" s="325"/>
      <c r="E92" s="325"/>
      <c r="F92" s="325"/>
      <c r="G92" s="419"/>
      <c r="H92" s="339"/>
    </row>
    <row r="93" spans="1:14" x14ac:dyDescent="0.3">
      <c r="A93" s="289" t="s">
        <v>122</v>
      </c>
      <c r="B93" s="290"/>
      <c r="C93" s="291"/>
      <c r="D93" s="291"/>
      <c r="E93" s="292"/>
      <c r="F93" s="291"/>
      <c r="G93" s="498" t="s">
        <v>123</v>
      </c>
      <c r="H93" s="293"/>
    </row>
    <row r="94" spans="1:14" x14ac:dyDescent="0.3">
      <c r="A94" s="289" t="s">
        <v>124</v>
      </c>
      <c r="B94" s="290"/>
      <c r="C94" s="291"/>
      <c r="D94" s="291"/>
      <c r="E94" s="292"/>
      <c r="F94" s="291"/>
      <c r="G94" s="498" t="s">
        <v>196</v>
      </c>
      <c r="H94" s="293"/>
    </row>
    <row r="95" spans="1:14" x14ac:dyDescent="0.3">
      <c r="A95" s="295" t="s">
        <v>125</v>
      </c>
      <c r="B95" s="290"/>
      <c r="C95" s="291"/>
      <c r="D95" s="291"/>
      <c r="E95" s="292"/>
      <c r="F95" s="291"/>
      <c r="G95" s="498" t="s">
        <v>201</v>
      </c>
      <c r="H95" s="296"/>
    </row>
    <row r="96" spans="1:14" x14ac:dyDescent="0.3">
      <c r="A96" s="301"/>
      <c r="B96" s="301"/>
      <c r="C96" s="301"/>
      <c r="D96" s="301"/>
      <c r="E96" s="301"/>
      <c r="F96" s="301"/>
      <c r="G96" s="252"/>
      <c r="H96" s="302"/>
    </row>
    <row r="97" spans="1:8" ht="44.25" x14ac:dyDescent="0.3">
      <c r="A97" s="303" t="s">
        <v>25</v>
      </c>
      <c r="B97" s="267" t="s">
        <v>24</v>
      </c>
      <c r="C97" s="574" t="s">
        <v>1</v>
      </c>
      <c r="D97" s="574"/>
      <c r="E97" s="574"/>
      <c r="F97" s="304" t="s">
        <v>2</v>
      </c>
      <c r="G97" s="253" t="s">
        <v>0</v>
      </c>
      <c r="H97" s="317" t="s">
        <v>132</v>
      </c>
    </row>
    <row r="98" spans="1:8" x14ac:dyDescent="0.3">
      <c r="A98" s="303"/>
      <c r="B98" s="305"/>
      <c r="C98" s="304" t="s">
        <v>3</v>
      </c>
      <c r="D98" s="304" t="s">
        <v>4</v>
      </c>
      <c r="E98" s="304" t="s">
        <v>5</v>
      </c>
      <c r="F98" s="306"/>
      <c r="G98" s="254"/>
      <c r="H98" s="318"/>
    </row>
    <row r="99" spans="1:8" x14ac:dyDescent="0.3">
      <c r="A99" s="303" t="s">
        <v>71</v>
      </c>
      <c r="B99" s="250" t="s">
        <v>127</v>
      </c>
      <c r="C99" s="250" t="s">
        <v>127</v>
      </c>
      <c r="D99" s="250" t="s">
        <v>127</v>
      </c>
      <c r="E99" s="250" t="s">
        <v>127</v>
      </c>
      <c r="F99" s="250" t="s">
        <v>127</v>
      </c>
      <c r="G99" s="268"/>
      <c r="H99" s="328"/>
    </row>
    <row r="100" spans="1:8" x14ac:dyDescent="0.3">
      <c r="A100" s="569" t="s">
        <v>128</v>
      </c>
      <c r="B100" s="571"/>
      <c r="C100" s="571"/>
      <c r="D100" s="571"/>
      <c r="E100" s="571"/>
      <c r="F100" s="571"/>
      <c r="G100" s="571"/>
      <c r="H100" s="343"/>
    </row>
    <row r="101" spans="1:8" ht="30" x14ac:dyDescent="0.3">
      <c r="A101" s="381" t="s">
        <v>179</v>
      </c>
      <c r="B101" s="274">
        <v>200</v>
      </c>
      <c r="C101" s="275">
        <v>7.25</v>
      </c>
      <c r="D101" s="275">
        <v>10.26</v>
      </c>
      <c r="E101" s="416">
        <v>30.5</v>
      </c>
      <c r="F101" s="275">
        <v>233.34</v>
      </c>
      <c r="G101" s="382" t="s">
        <v>129</v>
      </c>
      <c r="H101" s="264">
        <v>33</v>
      </c>
    </row>
    <row r="102" spans="1:8" x14ac:dyDescent="0.3">
      <c r="A102" s="386" t="s">
        <v>180</v>
      </c>
      <c r="B102" s="387">
        <v>30</v>
      </c>
      <c r="C102" s="388">
        <v>7.2</v>
      </c>
      <c r="D102" s="388">
        <v>8.9</v>
      </c>
      <c r="E102" s="389">
        <v>15.8</v>
      </c>
      <c r="F102" s="388">
        <v>171.8</v>
      </c>
      <c r="G102" s="390" t="s">
        <v>181</v>
      </c>
      <c r="H102" s="400">
        <v>30</v>
      </c>
    </row>
    <row r="103" spans="1:8" x14ac:dyDescent="0.3">
      <c r="A103" s="386" t="s">
        <v>157</v>
      </c>
      <c r="B103" s="387">
        <v>100</v>
      </c>
      <c r="C103" s="388">
        <v>0.4</v>
      </c>
      <c r="D103" s="388">
        <v>0.4</v>
      </c>
      <c r="E103" s="389">
        <v>9.8000000000000007</v>
      </c>
      <c r="F103" s="388">
        <v>47</v>
      </c>
      <c r="G103" s="390" t="s">
        <v>130</v>
      </c>
      <c r="H103" s="403">
        <v>22</v>
      </c>
    </row>
    <row r="104" spans="1:8" x14ac:dyDescent="0.3">
      <c r="A104" s="391" t="s">
        <v>162</v>
      </c>
      <c r="B104" s="392">
        <v>40</v>
      </c>
      <c r="C104" s="393">
        <v>3.16</v>
      </c>
      <c r="D104" s="394">
        <v>0.4</v>
      </c>
      <c r="E104" s="393">
        <v>19.32</v>
      </c>
      <c r="F104" s="393">
        <v>93.52</v>
      </c>
      <c r="G104" s="385" t="s">
        <v>42</v>
      </c>
      <c r="H104" s="264">
        <v>4.2</v>
      </c>
    </row>
    <row r="105" spans="1:8" x14ac:dyDescent="0.3">
      <c r="A105" s="277" t="s">
        <v>168</v>
      </c>
      <c r="B105" s="264">
        <v>200</v>
      </c>
      <c r="C105" s="264">
        <v>0.13</v>
      </c>
      <c r="D105" s="264">
        <v>0.02</v>
      </c>
      <c r="E105" s="279">
        <v>15.2</v>
      </c>
      <c r="F105" s="264">
        <v>62</v>
      </c>
      <c r="G105" s="264" t="s">
        <v>133</v>
      </c>
      <c r="H105" s="385">
        <v>15</v>
      </c>
    </row>
    <row r="106" spans="1:8" x14ac:dyDescent="0.3">
      <c r="A106" s="344" t="s">
        <v>134</v>
      </c>
      <c r="B106" s="267">
        <f>B105+B104+B103+B102+B101</f>
        <v>570</v>
      </c>
      <c r="C106" s="304">
        <f>C105+C104+C102+C103+C101</f>
        <v>18.14</v>
      </c>
      <c r="D106" s="304">
        <f>D105+D104+D103+D102+D101</f>
        <v>19.98</v>
      </c>
      <c r="E106" s="304">
        <f>E105+E104+E103+E102+E101</f>
        <v>90.61999999999999</v>
      </c>
      <c r="F106" s="304">
        <f>F105+F104+F102+F101+F103</f>
        <v>607.66</v>
      </c>
      <c r="G106" s="420"/>
      <c r="H106" s="337">
        <f>H105+H104+H103+H102+H101</f>
        <v>104.2</v>
      </c>
    </row>
    <row r="107" spans="1:8" x14ac:dyDescent="0.3">
      <c r="A107" s="338"/>
      <c r="B107" s="345"/>
      <c r="C107" s="325"/>
      <c r="D107" s="325"/>
      <c r="E107" s="325"/>
      <c r="F107" s="325"/>
      <c r="G107" s="257"/>
      <c r="H107" s="346"/>
    </row>
    <row r="108" spans="1:8" x14ac:dyDescent="0.3">
      <c r="A108" s="289" t="s">
        <v>122</v>
      </c>
      <c r="B108" s="290"/>
      <c r="C108" s="291"/>
      <c r="D108" s="291"/>
      <c r="E108" s="292"/>
      <c r="F108" s="291"/>
      <c r="G108" s="498" t="s">
        <v>123</v>
      </c>
      <c r="H108" s="293"/>
    </row>
    <row r="109" spans="1:8" x14ac:dyDescent="0.3">
      <c r="A109" s="289" t="s">
        <v>124</v>
      </c>
      <c r="B109" s="290"/>
      <c r="C109" s="291"/>
      <c r="D109" s="291"/>
      <c r="E109" s="292"/>
      <c r="F109" s="291"/>
      <c r="G109" s="498" t="s">
        <v>196</v>
      </c>
      <c r="H109" s="293"/>
    </row>
    <row r="110" spans="1:8" x14ac:dyDescent="0.3">
      <c r="A110" s="295" t="s">
        <v>125</v>
      </c>
      <c r="B110" s="290"/>
      <c r="C110" s="291"/>
      <c r="D110" s="291"/>
      <c r="E110" s="292"/>
      <c r="F110" s="291"/>
      <c r="G110" s="498" t="s">
        <v>201</v>
      </c>
      <c r="H110" s="296"/>
    </row>
    <row r="111" spans="1:8" x14ac:dyDescent="0.3">
      <c r="A111" s="301"/>
      <c r="B111" s="301"/>
      <c r="C111" s="301"/>
      <c r="D111" s="301"/>
      <c r="E111" s="301"/>
      <c r="F111" s="301"/>
      <c r="G111" s="252"/>
      <c r="H111" s="302"/>
    </row>
    <row r="112" spans="1:8" ht="44.25" x14ac:dyDescent="0.3">
      <c r="A112" s="347" t="s">
        <v>25</v>
      </c>
      <c r="B112" s="348" t="s">
        <v>24</v>
      </c>
      <c r="C112" s="583" t="s">
        <v>1</v>
      </c>
      <c r="D112" s="583"/>
      <c r="E112" s="583"/>
      <c r="F112" s="349" t="s">
        <v>2</v>
      </c>
      <c r="G112" s="350" t="s">
        <v>0</v>
      </c>
      <c r="H112" s="317" t="s">
        <v>132</v>
      </c>
    </row>
    <row r="113" spans="1:8" x14ac:dyDescent="0.3">
      <c r="A113" s="303"/>
      <c r="B113" s="305"/>
      <c r="C113" s="304" t="s">
        <v>3</v>
      </c>
      <c r="D113" s="304" t="s">
        <v>4</v>
      </c>
      <c r="E113" s="304" t="s">
        <v>5</v>
      </c>
      <c r="F113" s="306"/>
      <c r="G113" s="254"/>
      <c r="H113" s="320"/>
    </row>
    <row r="114" spans="1:8" x14ac:dyDescent="0.3">
      <c r="A114" s="319" t="s">
        <v>27</v>
      </c>
      <c r="B114" s="250" t="s">
        <v>127</v>
      </c>
      <c r="C114" s="250" t="s">
        <v>127</v>
      </c>
      <c r="D114" s="250" t="s">
        <v>127</v>
      </c>
      <c r="E114" s="250" t="s">
        <v>127</v>
      </c>
      <c r="F114" s="250" t="s">
        <v>127</v>
      </c>
      <c r="G114" s="262"/>
      <c r="H114" s="328"/>
    </row>
    <row r="115" spans="1:8" x14ac:dyDescent="0.3">
      <c r="A115" s="591" t="s">
        <v>138</v>
      </c>
      <c r="B115" s="571"/>
      <c r="C115" s="571"/>
      <c r="D115" s="571"/>
      <c r="E115" s="571"/>
      <c r="F115" s="571"/>
      <c r="G115" s="571"/>
      <c r="H115" s="343"/>
    </row>
    <row r="116" spans="1:8" ht="30" x14ac:dyDescent="0.3">
      <c r="A116" s="395" t="s">
        <v>182</v>
      </c>
      <c r="B116" s="396">
        <v>60</v>
      </c>
      <c r="C116" s="250">
        <v>0.66</v>
      </c>
      <c r="D116" s="250">
        <v>0.12</v>
      </c>
      <c r="E116" s="250">
        <v>2.16</v>
      </c>
      <c r="F116" s="250">
        <v>13.2</v>
      </c>
      <c r="G116" s="397" t="s">
        <v>169</v>
      </c>
      <c r="H116" s="421">
        <v>21</v>
      </c>
    </row>
    <row r="117" spans="1:8" ht="30.75" x14ac:dyDescent="0.3">
      <c r="A117" s="413" t="s">
        <v>207</v>
      </c>
      <c r="B117" s="422">
        <v>120</v>
      </c>
      <c r="C117" s="407">
        <v>8.32</v>
      </c>
      <c r="D117" s="407">
        <v>13.15</v>
      </c>
      <c r="E117" s="423">
        <v>7.17</v>
      </c>
      <c r="F117" s="423">
        <v>180.62</v>
      </c>
      <c r="G117" s="424" t="s">
        <v>184</v>
      </c>
      <c r="H117" s="425">
        <v>44</v>
      </c>
    </row>
    <row r="118" spans="1:8" x14ac:dyDescent="0.3">
      <c r="A118" s="329" t="s">
        <v>167</v>
      </c>
      <c r="B118" s="407">
        <v>150</v>
      </c>
      <c r="C118" s="408">
        <v>5.4</v>
      </c>
      <c r="D118" s="409">
        <v>4.9000000000000004</v>
      </c>
      <c r="E118" s="410">
        <v>32.799999999999997</v>
      </c>
      <c r="F118" s="409">
        <v>196.8</v>
      </c>
      <c r="G118" s="411" t="s">
        <v>61</v>
      </c>
      <c r="H118" s="385">
        <v>20</v>
      </c>
    </row>
    <row r="119" spans="1:8" x14ac:dyDescent="0.3">
      <c r="A119" s="277" t="s">
        <v>163</v>
      </c>
      <c r="B119" s="278">
        <v>200</v>
      </c>
      <c r="C119" s="264">
        <v>0.66</v>
      </c>
      <c r="D119" s="264">
        <v>0.09</v>
      </c>
      <c r="E119" s="279">
        <v>32.03</v>
      </c>
      <c r="F119" s="264">
        <v>132.80000000000001</v>
      </c>
      <c r="G119" s="264" t="s">
        <v>63</v>
      </c>
      <c r="H119" s="385">
        <v>16</v>
      </c>
    </row>
    <row r="120" spans="1:8" x14ac:dyDescent="0.3">
      <c r="A120" s="391" t="s">
        <v>162</v>
      </c>
      <c r="B120" s="392">
        <v>30</v>
      </c>
      <c r="C120" s="393">
        <v>2.37</v>
      </c>
      <c r="D120" s="394">
        <v>0.3</v>
      </c>
      <c r="E120" s="393">
        <v>14.49</v>
      </c>
      <c r="F120" s="393">
        <v>70.14</v>
      </c>
      <c r="G120" s="385" t="s">
        <v>42</v>
      </c>
      <c r="H120" s="264">
        <v>3.2</v>
      </c>
    </row>
    <row r="121" spans="1:8" x14ac:dyDescent="0.3">
      <c r="A121" s="341" t="s">
        <v>134</v>
      </c>
      <c r="B121" s="267">
        <f>B120+B119+B118+B117+B116</f>
        <v>560</v>
      </c>
      <c r="C121" s="304">
        <f>C120+C119+C118+C117+C116</f>
        <v>17.41</v>
      </c>
      <c r="D121" s="304">
        <f>D120+D119+D118+D117+D116</f>
        <v>18.560000000000002</v>
      </c>
      <c r="E121" s="304">
        <f>E120+E119+E118+E117+E116</f>
        <v>88.649999999999991</v>
      </c>
      <c r="F121" s="304">
        <f>F120+F119+F118+F117+F116</f>
        <v>593.56000000000006</v>
      </c>
      <c r="G121" s="351"/>
      <c r="H121" s="352">
        <f>H120+H119+H118+H117+H116</f>
        <v>104.2</v>
      </c>
    </row>
    <row r="122" spans="1:8" x14ac:dyDescent="0.3">
      <c r="A122" s="338"/>
      <c r="B122" s="345"/>
      <c r="C122" s="325"/>
      <c r="D122" s="325"/>
      <c r="E122" s="325"/>
      <c r="F122" s="325"/>
      <c r="G122" s="269"/>
      <c r="H122" s="339"/>
    </row>
    <row r="123" spans="1:8" x14ac:dyDescent="0.3">
      <c r="A123" s="289" t="s">
        <v>122</v>
      </c>
      <c r="B123" s="290"/>
      <c r="C123" s="291"/>
      <c r="D123" s="291"/>
      <c r="E123" s="292"/>
      <c r="F123" s="291"/>
      <c r="G123" s="498" t="s">
        <v>123</v>
      </c>
      <c r="H123" s="293"/>
    </row>
    <row r="124" spans="1:8" x14ac:dyDescent="0.3">
      <c r="A124" s="289" t="s">
        <v>124</v>
      </c>
      <c r="B124" s="290"/>
      <c r="C124" s="291"/>
      <c r="D124" s="291"/>
      <c r="E124" s="292"/>
      <c r="F124" s="291"/>
      <c r="G124" s="498" t="s">
        <v>196</v>
      </c>
      <c r="H124" s="293"/>
    </row>
    <row r="125" spans="1:8" x14ac:dyDescent="0.3">
      <c r="A125" s="295" t="s">
        <v>125</v>
      </c>
      <c r="B125" s="290"/>
      <c r="C125" s="291"/>
      <c r="D125" s="291"/>
      <c r="E125" s="292"/>
      <c r="F125" s="291"/>
      <c r="G125" s="498" t="s">
        <v>201</v>
      </c>
      <c r="H125" s="296"/>
    </row>
    <row r="126" spans="1:8" x14ac:dyDescent="0.3">
      <c r="A126" s="301"/>
      <c r="B126" s="301"/>
      <c r="C126" s="301"/>
      <c r="D126" s="301"/>
      <c r="E126" s="301"/>
      <c r="F126" s="301"/>
      <c r="G126" s="252"/>
      <c r="H126" s="302"/>
    </row>
    <row r="127" spans="1:8" ht="44.25" x14ac:dyDescent="0.3">
      <c r="A127" s="303" t="s">
        <v>25</v>
      </c>
      <c r="B127" s="267" t="s">
        <v>24</v>
      </c>
      <c r="C127" s="574" t="s">
        <v>1</v>
      </c>
      <c r="D127" s="574"/>
      <c r="E127" s="574"/>
      <c r="F127" s="304" t="s">
        <v>2</v>
      </c>
      <c r="G127" s="253" t="s">
        <v>0</v>
      </c>
      <c r="H127" s="317" t="s">
        <v>132</v>
      </c>
    </row>
    <row r="128" spans="1:8" x14ac:dyDescent="0.3">
      <c r="A128" s="303"/>
      <c r="B128" s="305"/>
      <c r="C128" s="304" t="s">
        <v>3</v>
      </c>
      <c r="D128" s="304" t="s">
        <v>4</v>
      </c>
      <c r="E128" s="304" t="s">
        <v>5</v>
      </c>
      <c r="F128" s="306"/>
      <c r="G128" s="254"/>
      <c r="H128" s="318"/>
    </row>
    <row r="129" spans="1:8" x14ac:dyDescent="0.3">
      <c r="A129" s="319" t="s">
        <v>72</v>
      </c>
      <c r="B129" s="250" t="s">
        <v>127</v>
      </c>
      <c r="C129" s="250" t="s">
        <v>127</v>
      </c>
      <c r="D129" s="250" t="s">
        <v>127</v>
      </c>
      <c r="E129" s="250" t="s">
        <v>127</v>
      </c>
      <c r="F129" s="250" t="s">
        <v>127</v>
      </c>
      <c r="G129" s="262"/>
      <c r="H129" s="328"/>
    </row>
    <row r="130" spans="1:8" x14ac:dyDescent="0.3">
      <c r="A130" s="591" t="s">
        <v>128</v>
      </c>
      <c r="B130" s="578"/>
      <c r="C130" s="578"/>
      <c r="D130" s="578"/>
      <c r="E130" s="578"/>
      <c r="F130" s="578"/>
      <c r="G130" s="578"/>
      <c r="H130" s="343"/>
    </row>
    <row r="131" spans="1:8" ht="30.75" x14ac:dyDescent="0.3">
      <c r="A131" s="426" t="s">
        <v>208</v>
      </c>
      <c r="B131" s="396">
        <v>60</v>
      </c>
      <c r="C131" s="250">
        <v>0.48</v>
      </c>
      <c r="D131" s="250">
        <v>0.06</v>
      </c>
      <c r="E131" s="250">
        <v>1.02</v>
      </c>
      <c r="F131" s="250">
        <v>6</v>
      </c>
      <c r="G131" s="427" t="s">
        <v>169</v>
      </c>
      <c r="H131" s="383">
        <v>22</v>
      </c>
    </row>
    <row r="132" spans="1:8" x14ac:dyDescent="0.3">
      <c r="A132" s="413" t="s">
        <v>209</v>
      </c>
      <c r="B132" s="407">
        <v>200</v>
      </c>
      <c r="C132" s="414">
        <v>13.2</v>
      </c>
      <c r="D132" s="275">
        <v>17.8</v>
      </c>
      <c r="E132" s="416">
        <v>37.5</v>
      </c>
      <c r="F132" s="275">
        <v>363</v>
      </c>
      <c r="G132" s="279" t="s">
        <v>203</v>
      </c>
      <c r="H132" s="428">
        <v>62</v>
      </c>
    </row>
    <row r="133" spans="1:8" x14ac:dyDescent="0.3">
      <c r="A133" s="277" t="s">
        <v>168</v>
      </c>
      <c r="B133" s="264">
        <v>200</v>
      </c>
      <c r="C133" s="264">
        <v>0.13</v>
      </c>
      <c r="D133" s="264">
        <v>0.02</v>
      </c>
      <c r="E133" s="279">
        <v>15.2</v>
      </c>
      <c r="F133" s="264">
        <v>62</v>
      </c>
      <c r="G133" s="264" t="s">
        <v>133</v>
      </c>
      <c r="H133" s="385">
        <v>15</v>
      </c>
    </row>
    <row r="134" spans="1:8" x14ac:dyDescent="0.3">
      <c r="A134" s="391" t="s">
        <v>162</v>
      </c>
      <c r="B134" s="250">
        <v>50</v>
      </c>
      <c r="C134" s="393">
        <v>3.85</v>
      </c>
      <c r="D134" s="393">
        <v>1.2</v>
      </c>
      <c r="E134" s="429">
        <v>26.7</v>
      </c>
      <c r="F134" s="393">
        <v>133</v>
      </c>
      <c r="G134" s="385" t="s">
        <v>42</v>
      </c>
      <c r="H134" s="385">
        <v>5.2</v>
      </c>
    </row>
    <row r="135" spans="1:8" x14ac:dyDescent="0.3">
      <c r="A135" s="344" t="s">
        <v>134</v>
      </c>
      <c r="B135" s="310">
        <f>SUM(B131:B134)</f>
        <v>510</v>
      </c>
      <c r="C135" s="311">
        <f>SUM(C131:C134)</f>
        <v>17.66</v>
      </c>
      <c r="D135" s="311">
        <f t="shared" ref="D135:F135" si="0">SUM(D131:D134)</f>
        <v>19.079999999999998</v>
      </c>
      <c r="E135" s="311">
        <f t="shared" si="0"/>
        <v>80.42</v>
      </c>
      <c r="F135" s="311">
        <f t="shared" si="0"/>
        <v>564</v>
      </c>
      <c r="G135" s="342"/>
      <c r="H135" s="337">
        <f>SUM(H131:H134)</f>
        <v>104.2</v>
      </c>
    </row>
    <row r="136" spans="1:8" x14ac:dyDescent="0.3">
      <c r="A136" s="353"/>
      <c r="B136" s="354"/>
      <c r="C136" s="314"/>
      <c r="D136" s="314"/>
      <c r="E136" s="314"/>
      <c r="F136" s="314"/>
      <c r="G136" s="270"/>
      <c r="H136" s="339"/>
    </row>
    <row r="137" spans="1:8" x14ac:dyDescent="0.3">
      <c r="A137" s="289" t="s">
        <v>122</v>
      </c>
      <c r="B137" s="290"/>
      <c r="C137" s="291"/>
      <c r="D137" s="291"/>
      <c r="E137" s="292"/>
      <c r="F137" s="291"/>
      <c r="G137" s="498" t="s">
        <v>123</v>
      </c>
      <c r="H137" s="293"/>
    </row>
    <row r="138" spans="1:8" x14ac:dyDescent="0.3">
      <c r="A138" s="289" t="s">
        <v>124</v>
      </c>
      <c r="B138" s="290"/>
      <c r="C138" s="291"/>
      <c r="D138" s="291"/>
      <c r="E138" s="292"/>
      <c r="F138" s="291"/>
      <c r="G138" s="498" t="s">
        <v>196</v>
      </c>
      <c r="H138" s="293"/>
    </row>
    <row r="139" spans="1:8" x14ac:dyDescent="0.3">
      <c r="A139" s="295" t="s">
        <v>125</v>
      </c>
      <c r="B139" s="290"/>
      <c r="C139" s="291"/>
      <c r="D139" s="291"/>
      <c r="E139" s="292"/>
      <c r="F139" s="291"/>
      <c r="G139" s="498" t="s">
        <v>201</v>
      </c>
      <c r="H139" s="296"/>
    </row>
    <row r="140" spans="1:8" x14ac:dyDescent="0.3">
      <c r="A140" s="301"/>
      <c r="B140" s="301"/>
      <c r="C140" s="301"/>
      <c r="D140" s="301"/>
      <c r="E140" s="301"/>
      <c r="F140" s="301"/>
      <c r="G140" s="252"/>
      <c r="H140" s="302"/>
    </row>
    <row r="141" spans="1:8" ht="44.25" x14ac:dyDescent="0.3">
      <c r="A141" s="303" t="s">
        <v>25</v>
      </c>
      <c r="B141" s="267" t="s">
        <v>24</v>
      </c>
      <c r="C141" s="574" t="s">
        <v>1</v>
      </c>
      <c r="D141" s="574"/>
      <c r="E141" s="574"/>
      <c r="F141" s="304" t="s">
        <v>2</v>
      </c>
      <c r="G141" s="253" t="s">
        <v>0</v>
      </c>
      <c r="H141" s="317" t="s">
        <v>132</v>
      </c>
    </row>
    <row r="142" spans="1:8" x14ac:dyDescent="0.3">
      <c r="A142" s="303"/>
      <c r="B142" s="305"/>
      <c r="C142" s="304" t="s">
        <v>3</v>
      </c>
      <c r="D142" s="304" t="s">
        <v>4</v>
      </c>
      <c r="E142" s="304" t="s">
        <v>5</v>
      </c>
      <c r="F142" s="306"/>
      <c r="G142" s="254"/>
      <c r="H142" s="318"/>
    </row>
    <row r="143" spans="1:8" x14ac:dyDescent="0.3">
      <c r="A143" s="319" t="s">
        <v>78</v>
      </c>
      <c r="B143" s="250" t="s">
        <v>127</v>
      </c>
      <c r="C143" s="250" t="s">
        <v>127</v>
      </c>
      <c r="D143" s="250" t="s">
        <v>127</v>
      </c>
      <c r="E143" s="250" t="s">
        <v>127</v>
      </c>
      <c r="F143" s="250" t="s">
        <v>127</v>
      </c>
      <c r="G143" s="259"/>
      <c r="H143" s="328"/>
    </row>
    <row r="144" spans="1:8" x14ac:dyDescent="0.3">
      <c r="A144" s="592" t="s">
        <v>128</v>
      </c>
      <c r="B144" s="593"/>
      <c r="C144" s="593"/>
      <c r="D144" s="593"/>
      <c r="E144" s="593"/>
      <c r="F144" s="593"/>
      <c r="G144" s="571"/>
      <c r="H144" s="343"/>
    </row>
    <row r="145" spans="1:8" ht="30" x14ac:dyDescent="0.3">
      <c r="A145" s="430" t="s">
        <v>210</v>
      </c>
      <c r="B145" s="250">
        <v>200</v>
      </c>
      <c r="C145" s="431">
        <v>8.26</v>
      </c>
      <c r="D145" s="431">
        <v>10.97</v>
      </c>
      <c r="E145" s="431">
        <v>34.619999999999997</v>
      </c>
      <c r="F145" s="431">
        <v>270.25</v>
      </c>
      <c r="G145" s="432" t="s">
        <v>191</v>
      </c>
      <c r="H145" s="264">
        <v>34</v>
      </c>
    </row>
    <row r="146" spans="1:8" x14ac:dyDescent="0.3">
      <c r="A146" s="273" t="s">
        <v>190</v>
      </c>
      <c r="B146" s="274">
        <v>70</v>
      </c>
      <c r="C146" s="275">
        <v>5.08</v>
      </c>
      <c r="D146" s="275">
        <v>4.78</v>
      </c>
      <c r="E146" s="275">
        <v>19.29</v>
      </c>
      <c r="F146" s="275">
        <v>140.5</v>
      </c>
      <c r="G146" s="276" t="s">
        <v>137</v>
      </c>
      <c r="H146" s="384">
        <v>30</v>
      </c>
    </row>
    <row r="147" spans="1:8" x14ac:dyDescent="0.3">
      <c r="A147" s="386" t="s">
        <v>157</v>
      </c>
      <c r="B147" s="387">
        <v>100</v>
      </c>
      <c r="C147" s="388">
        <v>0.4</v>
      </c>
      <c r="D147" s="388">
        <v>0.4</v>
      </c>
      <c r="E147" s="389">
        <v>9.8000000000000007</v>
      </c>
      <c r="F147" s="388">
        <v>47</v>
      </c>
      <c r="G147" s="390" t="s">
        <v>130</v>
      </c>
      <c r="H147" s="403">
        <v>22</v>
      </c>
    </row>
    <row r="148" spans="1:8" x14ac:dyDescent="0.3">
      <c r="A148" s="277" t="s">
        <v>173</v>
      </c>
      <c r="B148" s="264">
        <v>200</v>
      </c>
      <c r="C148" s="264">
        <v>7.0000000000000007E-2</v>
      </c>
      <c r="D148" s="264">
        <v>0.02</v>
      </c>
      <c r="E148" s="264">
        <v>15</v>
      </c>
      <c r="F148" s="264">
        <v>60</v>
      </c>
      <c r="G148" s="264" t="s">
        <v>135</v>
      </c>
      <c r="H148" s="385">
        <v>15</v>
      </c>
    </row>
    <row r="149" spans="1:8" ht="15.75" customHeight="1" x14ac:dyDescent="0.3">
      <c r="A149" s="391" t="s">
        <v>162</v>
      </c>
      <c r="B149" s="392">
        <v>30</v>
      </c>
      <c r="C149" s="393">
        <v>2.37</v>
      </c>
      <c r="D149" s="394">
        <v>0.3</v>
      </c>
      <c r="E149" s="393">
        <v>14.49</v>
      </c>
      <c r="F149" s="393">
        <v>70.14</v>
      </c>
      <c r="G149" s="385" t="s">
        <v>42</v>
      </c>
      <c r="H149" s="264">
        <v>3.2</v>
      </c>
    </row>
    <row r="150" spans="1:8" x14ac:dyDescent="0.3">
      <c r="A150" s="341" t="s">
        <v>134</v>
      </c>
      <c r="B150" s="267">
        <f>B149+B148+B147+B146+B145</f>
        <v>600</v>
      </c>
      <c r="C150" s="304">
        <f>C149+C148+C147+C146+C145</f>
        <v>16.18</v>
      </c>
      <c r="D150" s="304">
        <f>D149+D148+D147+D146+D145</f>
        <v>16.47</v>
      </c>
      <c r="E150" s="304">
        <f>E149+E148+E147+E146+E145</f>
        <v>93.2</v>
      </c>
      <c r="F150" s="304">
        <f>F149+F148+F147+F146+F145</f>
        <v>587.89</v>
      </c>
      <c r="G150" s="262"/>
      <c r="H150" s="337">
        <f>H149+H148+H147+H146+H145</f>
        <v>104.2</v>
      </c>
    </row>
    <row r="151" spans="1:8" x14ac:dyDescent="0.3">
      <c r="A151" s="338"/>
      <c r="B151" s="354"/>
      <c r="C151" s="314"/>
      <c r="D151" s="314"/>
      <c r="E151" s="314"/>
      <c r="F151" s="314"/>
      <c r="G151" s="270"/>
      <c r="H151" s="339"/>
    </row>
    <row r="152" spans="1:8" x14ac:dyDescent="0.3">
      <c r="A152" s="289" t="s">
        <v>122</v>
      </c>
      <c r="B152" s="290"/>
      <c r="C152" s="291"/>
      <c r="D152" s="291"/>
      <c r="E152" s="292"/>
      <c r="F152" s="291"/>
      <c r="G152" s="498" t="s">
        <v>123</v>
      </c>
      <c r="H152" s="293"/>
    </row>
    <row r="153" spans="1:8" x14ac:dyDescent="0.3">
      <c r="A153" s="289" t="s">
        <v>124</v>
      </c>
      <c r="B153" s="290"/>
      <c r="C153" s="291"/>
      <c r="D153" s="291"/>
      <c r="E153" s="292"/>
      <c r="F153" s="291"/>
      <c r="G153" s="498" t="s">
        <v>196</v>
      </c>
      <c r="H153" s="293"/>
    </row>
    <row r="154" spans="1:8" x14ac:dyDescent="0.3">
      <c r="A154" s="295" t="s">
        <v>125</v>
      </c>
      <c r="B154" s="290"/>
      <c r="C154" s="291"/>
      <c r="D154" s="291"/>
      <c r="E154" s="292"/>
      <c r="F154" s="291"/>
      <c r="G154" s="498" t="s">
        <v>201</v>
      </c>
      <c r="H154" s="296"/>
    </row>
    <row r="155" spans="1:8" x14ac:dyDescent="0.3">
      <c r="A155" s="301"/>
      <c r="B155" s="301"/>
      <c r="C155" s="301"/>
      <c r="D155" s="301"/>
      <c r="E155" s="301"/>
      <c r="F155" s="301"/>
      <c r="G155" s="252"/>
      <c r="H155" s="302"/>
    </row>
    <row r="156" spans="1:8" ht="44.25" x14ac:dyDescent="0.3">
      <c r="A156" s="303" t="s">
        <v>25</v>
      </c>
      <c r="B156" s="267" t="s">
        <v>24</v>
      </c>
      <c r="C156" s="574" t="s">
        <v>1</v>
      </c>
      <c r="D156" s="574"/>
      <c r="E156" s="574"/>
      <c r="F156" s="304" t="s">
        <v>2</v>
      </c>
      <c r="G156" s="253" t="s">
        <v>0</v>
      </c>
      <c r="H156" s="317" t="s">
        <v>132</v>
      </c>
    </row>
    <row r="157" spans="1:8" x14ac:dyDescent="0.3">
      <c r="A157" s="303"/>
      <c r="B157" s="305"/>
      <c r="C157" s="304" t="s">
        <v>3</v>
      </c>
      <c r="D157" s="304" t="s">
        <v>4</v>
      </c>
      <c r="E157" s="304" t="s">
        <v>5</v>
      </c>
      <c r="F157" s="306"/>
      <c r="G157" s="254"/>
      <c r="H157" s="318"/>
    </row>
    <row r="158" spans="1:8" x14ac:dyDescent="0.3">
      <c r="A158" s="319" t="s">
        <v>79</v>
      </c>
      <c r="B158" s="250" t="s">
        <v>127</v>
      </c>
      <c r="C158" s="250" t="s">
        <v>127</v>
      </c>
      <c r="D158" s="250" t="s">
        <v>127</v>
      </c>
      <c r="E158" s="250" t="s">
        <v>127</v>
      </c>
      <c r="F158" s="250" t="s">
        <v>127</v>
      </c>
      <c r="G158" s="262"/>
      <c r="H158" s="328"/>
    </row>
    <row r="159" spans="1:8" x14ac:dyDescent="0.3">
      <c r="A159" s="594" t="s">
        <v>128</v>
      </c>
      <c r="B159" s="595"/>
      <c r="C159" s="595"/>
      <c r="D159" s="595"/>
      <c r="E159" s="595"/>
      <c r="F159" s="595"/>
      <c r="G159" s="595"/>
      <c r="H159" s="355"/>
    </row>
    <row r="160" spans="1:8" ht="30.75" x14ac:dyDescent="0.3">
      <c r="A160" s="667" t="s">
        <v>232</v>
      </c>
      <c r="B160" s="524">
        <v>60</v>
      </c>
      <c r="C160" s="524">
        <v>1.7</v>
      </c>
      <c r="D160" s="524">
        <v>0.1</v>
      </c>
      <c r="E160" s="524">
        <v>3.5</v>
      </c>
      <c r="F160" s="524">
        <v>22.1</v>
      </c>
      <c r="G160" s="674" t="s">
        <v>51</v>
      </c>
      <c r="H160" s="666">
        <v>20</v>
      </c>
    </row>
    <row r="161" spans="1:8" ht="45" x14ac:dyDescent="0.3">
      <c r="A161" s="381" t="s">
        <v>193</v>
      </c>
      <c r="B161" s="274">
        <v>105</v>
      </c>
      <c r="C161" s="275">
        <v>12.83</v>
      </c>
      <c r="D161" s="275">
        <v>12.97</v>
      </c>
      <c r="E161" s="275">
        <v>10.27</v>
      </c>
      <c r="F161" s="275">
        <v>209.13</v>
      </c>
      <c r="G161" s="382" t="s">
        <v>195</v>
      </c>
      <c r="H161" s="274">
        <v>39</v>
      </c>
    </row>
    <row r="162" spans="1:8" x14ac:dyDescent="0.3">
      <c r="A162" s="402" t="s">
        <v>202</v>
      </c>
      <c r="B162" s="250">
        <v>150</v>
      </c>
      <c r="C162" s="393">
        <v>3.7</v>
      </c>
      <c r="D162" s="393">
        <v>4.8</v>
      </c>
      <c r="E162" s="393">
        <v>36.5</v>
      </c>
      <c r="F162" s="393">
        <v>203.5</v>
      </c>
      <c r="G162" s="250" t="s">
        <v>48</v>
      </c>
      <c r="H162" s="403">
        <v>20</v>
      </c>
    </row>
    <row r="163" spans="1:8" x14ac:dyDescent="0.3">
      <c r="A163" s="391" t="s">
        <v>162</v>
      </c>
      <c r="B163" s="392">
        <v>50</v>
      </c>
      <c r="C163" s="393">
        <v>3.95</v>
      </c>
      <c r="D163" s="394">
        <v>0.5</v>
      </c>
      <c r="E163" s="393">
        <v>24.15</v>
      </c>
      <c r="F163" s="393">
        <v>116.9</v>
      </c>
      <c r="G163" s="385" t="s">
        <v>42</v>
      </c>
      <c r="H163" s="385">
        <v>5.2</v>
      </c>
    </row>
    <row r="164" spans="1:8" x14ac:dyDescent="0.3">
      <c r="A164" s="665" t="s">
        <v>234</v>
      </c>
      <c r="B164" s="673">
        <v>200</v>
      </c>
      <c r="C164" s="668">
        <v>0.45</v>
      </c>
      <c r="D164" s="668">
        <v>0.18</v>
      </c>
      <c r="E164" s="668">
        <v>13.68</v>
      </c>
      <c r="F164" s="668">
        <v>58.77</v>
      </c>
      <c r="G164" s="675" t="s">
        <v>233</v>
      </c>
      <c r="H164" s="664">
        <v>20</v>
      </c>
    </row>
    <row r="165" spans="1:8" x14ac:dyDescent="0.3">
      <c r="A165" s="341" t="s">
        <v>134</v>
      </c>
      <c r="B165" s="267">
        <f>B164+B163+B162+B161+B160</f>
        <v>565</v>
      </c>
      <c r="C165" s="304">
        <f>C164+C163+C162+C161+C160</f>
        <v>22.63</v>
      </c>
      <c r="D165" s="304">
        <f>D164+D163+D162+D161+D160</f>
        <v>18.55</v>
      </c>
      <c r="E165" s="304">
        <f>E164+E163+E162+E161+E160</f>
        <v>88.1</v>
      </c>
      <c r="F165" s="304">
        <f>F164+F163+F162+F161+F160</f>
        <v>610.4</v>
      </c>
      <c r="G165" s="262"/>
      <c r="H165" s="356">
        <f>H164+H163+H162+H161+H160</f>
        <v>104.2</v>
      </c>
    </row>
    <row r="166" spans="1:8" ht="30" x14ac:dyDescent="0.3">
      <c r="A166" s="303" t="s">
        <v>136</v>
      </c>
      <c r="B166" s="304">
        <f>(B165+B150+B135+B106+B121)/5</f>
        <v>561</v>
      </c>
      <c r="C166" s="304">
        <f>(C165+C150+C135+C121+C106)/5</f>
        <v>18.404</v>
      </c>
      <c r="D166" s="304">
        <f>(D165+D150+D135+D121+D106)/5</f>
        <v>18.527999999999999</v>
      </c>
      <c r="E166" s="304">
        <f>(E165+E150+E135+E121+E106)/5</f>
        <v>88.198000000000008</v>
      </c>
      <c r="F166" s="304">
        <f>(F165+F150+F135+F121+F106)/5</f>
        <v>592.702</v>
      </c>
      <c r="G166" s="434"/>
      <c r="H166" s="357"/>
    </row>
    <row r="167" spans="1:8" x14ac:dyDescent="0.3">
      <c r="A167" s="358"/>
      <c r="B167" s="336"/>
      <c r="C167" s="304"/>
      <c r="D167" s="304"/>
      <c r="E167" s="304"/>
      <c r="F167" s="304"/>
      <c r="G167" s="271"/>
    </row>
    <row r="168" spans="1:8" x14ac:dyDescent="0.3">
      <c r="A168" s="435" t="s">
        <v>139</v>
      </c>
      <c r="B168" s="436">
        <v>500</v>
      </c>
      <c r="C168" s="437" t="s">
        <v>140</v>
      </c>
      <c r="D168" s="437" t="s">
        <v>141</v>
      </c>
      <c r="E168" s="437" t="s">
        <v>142</v>
      </c>
      <c r="F168" s="438" t="s">
        <v>143</v>
      </c>
      <c r="G168" s="271"/>
    </row>
    <row r="169" spans="1:8" x14ac:dyDescent="0.3">
      <c r="A169" s="360" t="s">
        <v>144</v>
      </c>
      <c r="B169" s="361"/>
      <c r="C169" s="362">
        <v>20.486000000000001</v>
      </c>
      <c r="D169" s="362">
        <v>18.527000000000001</v>
      </c>
      <c r="E169" s="362">
        <v>84.839999999999989</v>
      </c>
      <c r="F169" s="362">
        <v>593.899</v>
      </c>
    </row>
    <row r="170" spans="1:8" ht="31.5" thickBot="1" x14ac:dyDescent="0.35">
      <c r="A170" s="364" t="s">
        <v>145</v>
      </c>
      <c r="B170" s="365"/>
      <c r="C170" s="366">
        <v>26.605194805194806</v>
      </c>
      <c r="D170" s="366">
        <v>23.451898734177217</v>
      </c>
      <c r="E170" s="366">
        <v>25.325373134328355</v>
      </c>
      <c r="F170" s="366">
        <v>25.272297872340424</v>
      </c>
      <c r="G170" s="272"/>
    </row>
    <row r="171" spans="1:8" ht="46.5" thickBot="1" x14ac:dyDescent="0.35">
      <c r="A171" s="367" t="s">
        <v>10</v>
      </c>
      <c r="B171" s="368"/>
      <c r="C171" s="369">
        <v>77</v>
      </c>
      <c r="D171" s="369">
        <v>79</v>
      </c>
      <c r="E171" s="369">
        <v>335</v>
      </c>
      <c r="F171" s="369">
        <v>2350</v>
      </c>
    </row>
    <row r="172" spans="1:8" x14ac:dyDescent="0.3">
      <c r="A172" s="370" t="s">
        <v>11</v>
      </c>
      <c r="B172" s="371"/>
      <c r="C172" s="372"/>
      <c r="D172" s="372"/>
      <c r="E172" s="373" t="s">
        <v>12</v>
      </c>
      <c r="F172" s="374"/>
    </row>
    <row r="173" spans="1:8" x14ac:dyDescent="0.3">
      <c r="A173" s="375"/>
      <c r="B173" s="376"/>
      <c r="C173" s="377" t="s">
        <v>128</v>
      </c>
      <c r="D173" s="377">
        <v>25.272297872340424</v>
      </c>
      <c r="E173" s="377" t="s">
        <v>146</v>
      </c>
      <c r="F173" s="374"/>
    </row>
    <row r="174" spans="1:8" ht="51.75" customHeight="1" x14ac:dyDescent="0.3">
      <c r="A174" s="590" t="s">
        <v>18</v>
      </c>
      <c r="B174" s="590"/>
      <c r="C174" s="590"/>
      <c r="D174" s="590"/>
      <c r="E174" s="590"/>
      <c r="F174" s="590"/>
      <c r="G174" s="573"/>
      <c r="H174" s="573"/>
    </row>
    <row r="175" spans="1:8" ht="55.5" customHeight="1" x14ac:dyDescent="0.3">
      <c r="A175" s="596" t="s">
        <v>82</v>
      </c>
      <c r="B175" s="596"/>
      <c r="C175" s="596"/>
      <c r="D175" s="596"/>
      <c r="E175" s="590"/>
      <c r="F175" s="590"/>
      <c r="G175" s="590"/>
      <c r="H175" s="573"/>
    </row>
    <row r="176" spans="1:8" ht="35.25" customHeight="1" x14ac:dyDescent="0.3">
      <c r="A176" s="590" t="s">
        <v>33</v>
      </c>
      <c r="B176" s="590"/>
      <c r="C176" s="590"/>
      <c r="D176" s="590"/>
      <c r="E176" s="590"/>
      <c r="F176" s="590"/>
      <c r="G176" s="589"/>
      <c r="H176" s="573"/>
    </row>
    <row r="177" spans="1:8" x14ac:dyDescent="0.3">
      <c r="A177" s="590" t="s">
        <v>26</v>
      </c>
      <c r="B177" s="590"/>
      <c r="C177" s="590"/>
      <c r="D177" s="590"/>
      <c r="E177" s="590"/>
      <c r="F177" s="590"/>
      <c r="G177" s="573"/>
      <c r="H177" s="294"/>
    </row>
  </sheetData>
  <mergeCells count="35">
    <mergeCell ref="A177:G177"/>
    <mergeCell ref="A115:G115"/>
    <mergeCell ref="A130:G130"/>
    <mergeCell ref="A144:G144"/>
    <mergeCell ref="A159:G159"/>
    <mergeCell ref="A174:H174"/>
    <mergeCell ref="A175:H175"/>
    <mergeCell ref="A176:H176"/>
    <mergeCell ref="C141:E141"/>
    <mergeCell ref="C156:E156"/>
    <mergeCell ref="C127:E127"/>
    <mergeCell ref="C112:E112"/>
    <mergeCell ref="C82:E82"/>
    <mergeCell ref="C66:E66"/>
    <mergeCell ref="C51:E51"/>
    <mergeCell ref="H21:H23"/>
    <mergeCell ref="C85:D85"/>
    <mergeCell ref="A100:G100"/>
    <mergeCell ref="C97:E97"/>
    <mergeCell ref="A69:G69"/>
    <mergeCell ref="A5:H5"/>
    <mergeCell ref="A39:G39"/>
    <mergeCell ref="A54:G54"/>
    <mergeCell ref="A9:H9"/>
    <mergeCell ref="A8:H8"/>
    <mergeCell ref="A7:H7"/>
    <mergeCell ref="C21:E21"/>
    <mergeCell ref="A10:H10"/>
    <mergeCell ref="A24:G24"/>
    <mergeCell ref="A6:H6"/>
    <mergeCell ref="A11:H11"/>
    <mergeCell ref="C36:E36"/>
    <mergeCell ref="A12:H12"/>
    <mergeCell ref="A13:H13"/>
    <mergeCell ref="A14:H1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9"/>
  <sheetViews>
    <sheetView topLeftCell="A167" workbookViewId="0">
      <selection activeCell="A165" sqref="A165:XFD166"/>
    </sheetView>
  </sheetViews>
  <sheetFormatPr defaultColWidth="9" defaultRowHeight="18.75" x14ac:dyDescent="0.3"/>
  <cols>
    <col min="1" max="1" width="40.28515625" style="30" customWidth="1"/>
    <col min="2" max="2" width="9.85546875" style="31" customWidth="1"/>
    <col min="3" max="3" width="11.28515625" style="32" customWidth="1"/>
    <col min="4" max="4" width="14.42578125" style="32" customWidth="1"/>
    <col min="5" max="5" width="16.5703125" style="32" customWidth="1"/>
    <col min="6" max="6" width="15.85546875" style="32" customWidth="1"/>
    <col min="7" max="7" width="14.28515625" style="47" customWidth="1"/>
    <col min="8" max="8" width="9" style="141"/>
    <col min="9" max="16384" width="9" style="30"/>
  </cols>
  <sheetData>
    <row r="1" spans="1:9" s="163" customFormat="1" x14ac:dyDescent="0.3">
      <c r="A1" s="289" t="s">
        <v>122</v>
      </c>
      <c r="B1" s="290"/>
      <c r="C1" s="291"/>
      <c r="D1" s="291"/>
      <c r="E1" s="292"/>
      <c r="F1" s="291"/>
      <c r="G1" s="251" t="s">
        <v>123</v>
      </c>
      <c r="H1" s="293"/>
      <c r="I1" s="294"/>
    </row>
    <row r="2" spans="1:9" s="163" customFormat="1" x14ac:dyDescent="0.3">
      <c r="A2" s="289" t="s">
        <v>124</v>
      </c>
      <c r="B2" s="290"/>
      <c r="C2" s="291"/>
      <c r="D2" s="291"/>
      <c r="E2" s="292"/>
      <c r="F2" s="291"/>
      <c r="G2" s="251" t="s">
        <v>196</v>
      </c>
      <c r="H2" s="293"/>
      <c r="I2" s="294"/>
    </row>
    <row r="3" spans="1:9" s="163" customFormat="1" x14ac:dyDescent="0.3">
      <c r="A3" s="295" t="s">
        <v>125</v>
      </c>
      <c r="B3" s="290"/>
      <c r="C3" s="291"/>
      <c r="D3" s="291"/>
      <c r="E3" s="292"/>
      <c r="F3" s="291"/>
      <c r="G3" s="251" t="s">
        <v>201</v>
      </c>
      <c r="H3" s="296"/>
      <c r="I3" s="294"/>
    </row>
    <row r="5" spans="1:9" s="28" customFormat="1" ht="100.5" customHeight="1" x14ac:dyDescent="0.3">
      <c r="A5" s="615" t="s">
        <v>89</v>
      </c>
      <c r="B5" s="615"/>
      <c r="C5" s="615"/>
      <c r="D5" s="615"/>
      <c r="E5" s="615"/>
      <c r="F5" s="615"/>
      <c r="G5" s="601"/>
      <c r="H5" s="142"/>
    </row>
    <row r="6" spans="1:9" customFormat="1" ht="51" customHeight="1" x14ac:dyDescent="0.3">
      <c r="A6" s="627" t="s">
        <v>114</v>
      </c>
      <c r="B6" s="627"/>
      <c r="C6" s="627"/>
      <c r="D6" s="627"/>
      <c r="E6" s="599"/>
      <c r="F6" s="599"/>
      <c r="G6" s="599"/>
      <c r="H6" s="601"/>
      <c r="I6" s="29"/>
    </row>
    <row r="7" spans="1:9" customFormat="1" ht="31.5" customHeight="1" x14ac:dyDescent="0.3">
      <c r="A7" s="627" t="s">
        <v>115</v>
      </c>
      <c r="B7" s="627"/>
      <c r="C7" s="627"/>
      <c r="D7" s="627"/>
      <c r="E7" s="627"/>
      <c r="F7" s="627"/>
      <c r="G7" s="627"/>
      <c r="H7" s="601"/>
      <c r="I7" s="29"/>
    </row>
    <row r="8" spans="1:9" customFormat="1" ht="15.75" customHeight="1" x14ac:dyDescent="0.25">
      <c r="A8" s="627" t="s">
        <v>116</v>
      </c>
      <c r="B8" s="627"/>
      <c r="C8" s="627"/>
      <c r="D8" s="627"/>
      <c r="E8" s="627"/>
      <c r="F8" s="627"/>
      <c r="G8" s="627"/>
      <c r="H8" s="601"/>
      <c r="I8" s="3"/>
    </row>
    <row r="9" spans="1:9" customFormat="1" ht="15.75" customHeight="1" x14ac:dyDescent="0.25">
      <c r="A9" s="627" t="s">
        <v>117</v>
      </c>
      <c r="B9" s="627"/>
      <c r="C9" s="627"/>
      <c r="D9" s="627"/>
      <c r="E9" s="627"/>
      <c r="F9" s="627"/>
      <c r="G9" s="627"/>
      <c r="H9" s="601"/>
      <c r="I9" s="3"/>
    </row>
    <row r="10" spans="1:9" customFormat="1" ht="15.75" customHeight="1" x14ac:dyDescent="0.25">
      <c r="A10" s="627" t="s">
        <v>118</v>
      </c>
      <c r="B10" s="627"/>
      <c r="C10" s="627"/>
      <c r="D10" s="627"/>
      <c r="E10" s="627"/>
      <c r="F10" s="627"/>
      <c r="G10" s="627"/>
      <c r="H10" s="601"/>
      <c r="I10" s="3"/>
    </row>
    <row r="11" spans="1:9" customFormat="1" ht="15.75" x14ac:dyDescent="0.25">
      <c r="A11" s="598" t="s">
        <v>119</v>
      </c>
      <c r="B11" s="599"/>
      <c r="C11" s="599"/>
      <c r="D11" s="599"/>
      <c r="E11" s="599"/>
      <c r="F11" s="600"/>
      <c r="G11" s="600"/>
      <c r="H11" s="601"/>
      <c r="I11" s="3"/>
    </row>
    <row r="12" spans="1:9" customFormat="1" ht="15.75" customHeight="1" x14ac:dyDescent="0.25">
      <c r="A12" s="602" t="s">
        <v>120</v>
      </c>
      <c r="B12" s="603"/>
      <c r="C12" s="603"/>
      <c r="D12" s="603"/>
      <c r="E12" s="603"/>
      <c r="F12" s="604"/>
      <c r="G12" s="604"/>
      <c r="H12" s="601"/>
      <c r="I12" s="3"/>
    </row>
    <row r="13" spans="1:9" customFormat="1" ht="15.75" customHeight="1" x14ac:dyDescent="0.25">
      <c r="A13" s="599" t="s">
        <v>33</v>
      </c>
      <c r="B13" s="599"/>
      <c r="C13" s="599"/>
      <c r="D13" s="599"/>
      <c r="E13" s="609"/>
      <c r="F13" s="604"/>
      <c r="G13" s="604"/>
      <c r="H13" s="601"/>
      <c r="I13" s="3"/>
    </row>
    <row r="14" spans="1:9" s="179" customFormat="1" ht="15.75" customHeight="1" x14ac:dyDescent="0.25">
      <c r="A14" s="599" t="s">
        <v>121</v>
      </c>
      <c r="B14" s="599"/>
      <c r="C14" s="599"/>
      <c r="D14" s="599"/>
      <c r="E14" s="603"/>
      <c r="F14" s="604"/>
      <c r="G14" s="604"/>
      <c r="H14" s="601"/>
      <c r="I14" s="3"/>
    </row>
    <row r="15" spans="1:9" s="179" customFormat="1" ht="15.75" customHeight="1" x14ac:dyDescent="0.25">
      <c r="A15" s="284"/>
      <c r="B15" s="284"/>
      <c r="C15" s="284"/>
      <c r="D15" s="284"/>
      <c r="E15" s="287"/>
      <c r="F15" s="288"/>
      <c r="G15" s="288"/>
      <c r="H15" s="281"/>
      <c r="I15" s="3"/>
    </row>
    <row r="16" spans="1:9" s="163" customFormat="1" x14ac:dyDescent="0.3">
      <c r="A16" s="289" t="s">
        <v>122</v>
      </c>
      <c r="B16" s="290"/>
      <c r="C16" s="291"/>
      <c r="D16" s="291"/>
      <c r="E16" s="292"/>
      <c r="F16" s="291"/>
      <c r="G16" s="498" t="s">
        <v>123</v>
      </c>
      <c r="H16" s="293"/>
      <c r="I16" s="294"/>
    </row>
    <row r="17" spans="1:9" s="163" customFormat="1" x14ac:dyDescent="0.3">
      <c r="A17" s="289" t="s">
        <v>124</v>
      </c>
      <c r="B17" s="290"/>
      <c r="C17" s="291"/>
      <c r="D17" s="291"/>
      <c r="E17" s="292"/>
      <c r="F17" s="291"/>
      <c r="G17" s="498" t="s">
        <v>196</v>
      </c>
      <c r="H17" s="293"/>
      <c r="I17" s="294"/>
    </row>
    <row r="18" spans="1:9" s="163" customFormat="1" x14ac:dyDescent="0.3">
      <c r="A18" s="295" t="s">
        <v>125</v>
      </c>
      <c r="B18" s="290"/>
      <c r="C18" s="291"/>
      <c r="D18" s="291"/>
      <c r="E18" s="292"/>
      <c r="F18" s="291"/>
      <c r="G18" s="498" t="s">
        <v>201</v>
      </c>
      <c r="H18" s="296"/>
      <c r="I18" s="294"/>
    </row>
    <row r="19" spans="1:9" customFormat="1" x14ac:dyDescent="0.3">
      <c r="A19" s="30"/>
      <c r="B19" s="31"/>
      <c r="C19" s="32"/>
      <c r="D19" s="32"/>
      <c r="E19" s="32"/>
      <c r="F19" s="32"/>
      <c r="G19" s="47"/>
      <c r="H19" s="141"/>
      <c r="I19" s="3"/>
    </row>
    <row r="20" spans="1:9" s="29" customFormat="1" ht="42.75" customHeight="1" x14ac:dyDescent="0.3">
      <c r="A20" s="35" t="s">
        <v>25</v>
      </c>
      <c r="B20" s="57" t="s">
        <v>24</v>
      </c>
      <c r="C20" s="597" t="s">
        <v>1</v>
      </c>
      <c r="D20" s="597"/>
      <c r="E20" s="597"/>
      <c r="F20" s="69" t="s">
        <v>2</v>
      </c>
      <c r="G20" s="136" t="s">
        <v>0</v>
      </c>
      <c r="H20" s="143" t="s">
        <v>112</v>
      </c>
    </row>
    <row r="21" spans="1:9" s="29" customFormat="1" ht="24" customHeight="1" x14ac:dyDescent="0.3">
      <c r="A21" s="35"/>
      <c r="B21" s="57"/>
      <c r="C21" s="11" t="s">
        <v>3</v>
      </c>
      <c r="D21" s="11" t="s">
        <v>4</v>
      </c>
      <c r="E21" s="11" t="s">
        <v>5</v>
      </c>
      <c r="F21" s="56"/>
      <c r="G21" s="137"/>
      <c r="H21" s="144" t="s">
        <v>113</v>
      </c>
    </row>
    <row r="22" spans="1:9" s="3" customFormat="1" ht="15.6" customHeight="1" x14ac:dyDescent="0.25">
      <c r="A22" s="138" t="s">
        <v>19</v>
      </c>
      <c r="B22" s="139"/>
      <c r="C22" s="139"/>
      <c r="D22" s="139"/>
      <c r="E22" s="139"/>
      <c r="F22" s="139"/>
      <c r="G22" s="140"/>
      <c r="H22" s="145"/>
    </row>
    <row r="23" spans="1:9" s="3" customFormat="1" ht="15.75" x14ac:dyDescent="0.25">
      <c r="A23" s="624" t="s">
        <v>6</v>
      </c>
      <c r="B23" s="628"/>
      <c r="C23" s="628"/>
      <c r="D23" s="628"/>
      <c r="E23" s="628"/>
      <c r="F23" s="628"/>
      <c r="G23" s="628"/>
      <c r="H23" s="145"/>
      <c r="I23" s="116"/>
    </row>
    <row r="24" spans="1:9" s="3" customFormat="1" ht="30.75" customHeight="1" x14ac:dyDescent="0.25">
      <c r="A24" s="4" t="s">
        <v>197</v>
      </c>
      <c r="B24" s="112">
        <v>60</v>
      </c>
      <c r="C24" s="80">
        <v>0.48</v>
      </c>
      <c r="D24" s="80">
        <v>0.06</v>
      </c>
      <c r="E24" s="80">
        <v>1.02</v>
      </c>
      <c r="F24" s="80">
        <v>6</v>
      </c>
      <c r="G24" s="237" t="s">
        <v>45</v>
      </c>
      <c r="H24" s="146">
        <v>20</v>
      </c>
    </row>
    <row r="25" spans="1:9" s="3" customFormat="1" ht="15.75" x14ac:dyDescent="0.25">
      <c r="A25" s="12" t="s">
        <v>16</v>
      </c>
      <c r="B25" s="77">
        <v>200</v>
      </c>
      <c r="C25" s="13">
        <v>1.44</v>
      </c>
      <c r="D25" s="13">
        <v>3.94</v>
      </c>
      <c r="E25" s="13">
        <v>8.75</v>
      </c>
      <c r="F25" s="13">
        <v>83</v>
      </c>
      <c r="G25" s="238" t="s">
        <v>47</v>
      </c>
      <c r="H25" s="146">
        <v>15</v>
      </c>
    </row>
    <row r="26" spans="1:9" s="3" customFormat="1" ht="30" customHeight="1" x14ac:dyDescent="0.25">
      <c r="A26" s="75" t="s">
        <v>91</v>
      </c>
      <c r="B26" s="76">
        <v>120</v>
      </c>
      <c r="C26" s="80">
        <v>10.18</v>
      </c>
      <c r="D26" s="80">
        <v>11.33</v>
      </c>
      <c r="E26" s="80">
        <v>7.07</v>
      </c>
      <c r="F26" s="80">
        <v>147.85</v>
      </c>
      <c r="G26" s="238" t="s">
        <v>92</v>
      </c>
      <c r="H26" s="146">
        <v>36</v>
      </c>
    </row>
    <row r="27" spans="1:9" s="3" customFormat="1" ht="23.25" customHeight="1" x14ac:dyDescent="0.25">
      <c r="A27" s="75" t="s">
        <v>14</v>
      </c>
      <c r="B27" s="112">
        <v>150</v>
      </c>
      <c r="C27" s="114">
        <v>8.3000000000000007</v>
      </c>
      <c r="D27" s="114">
        <v>6.3</v>
      </c>
      <c r="E27" s="114">
        <v>36</v>
      </c>
      <c r="F27" s="114">
        <v>233.7</v>
      </c>
      <c r="G27" s="239" t="s">
        <v>48</v>
      </c>
      <c r="H27" s="146">
        <v>15</v>
      </c>
    </row>
    <row r="28" spans="1:9" s="3" customFormat="1" ht="15.75" x14ac:dyDescent="0.25">
      <c r="A28" s="4" t="s">
        <v>35</v>
      </c>
      <c r="B28" s="5">
        <v>200</v>
      </c>
      <c r="C28" s="6">
        <v>0.16</v>
      </c>
      <c r="D28" s="6">
        <v>0.16</v>
      </c>
      <c r="E28" s="6">
        <v>27.88</v>
      </c>
      <c r="F28" s="6">
        <v>114.6</v>
      </c>
      <c r="G28" s="238" t="s">
        <v>44</v>
      </c>
      <c r="H28" s="146">
        <v>12</v>
      </c>
    </row>
    <row r="29" spans="1:9" s="3" customFormat="1" ht="15.75" x14ac:dyDescent="0.25">
      <c r="A29" s="8" t="s">
        <v>111</v>
      </c>
      <c r="B29" s="73">
        <v>40</v>
      </c>
      <c r="C29" s="74">
        <v>3.16</v>
      </c>
      <c r="D29" s="74">
        <v>0.4</v>
      </c>
      <c r="E29" s="74">
        <v>19.32</v>
      </c>
      <c r="F29" s="74">
        <v>93.52</v>
      </c>
      <c r="G29" s="238" t="s">
        <v>42</v>
      </c>
      <c r="H29" s="146">
        <v>3.2</v>
      </c>
    </row>
    <row r="30" spans="1:9" s="3" customFormat="1" ht="15.75" x14ac:dyDescent="0.25">
      <c r="A30" s="82" t="s">
        <v>110</v>
      </c>
      <c r="B30" s="81">
        <v>30</v>
      </c>
      <c r="C30" s="74">
        <v>1.68</v>
      </c>
      <c r="D30" s="74">
        <v>0.33</v>
      </c>
      <c r="E30" s="74">
        <v>14.82</v>
      </c>
      <c r="F30" s="74">
        <v>68.97</v>
      </c>
      <c r="G30" s="240" t="s">
        <v>43</v>
      </c>
      <c r="H30" s="146">
        <v>3</v>
      </c>
    </row>
    <row r="31" spans="1:9" s="3" customFormat="1" ht="17.25" customHeight="1" x14ac:dyDescent="0.25">
      <c r="A31" s="64" t="s">
        <v>7</v>
      </c>
      <c r="B31" s="9">
        <f>SUM(B24:B30)</f>
        <v>800</v>
      </c>
      <c r="C31" s="10">
        <f>SUM(C24:C30)</f>
        <v>25.4</v>
      </c>
      <c r="D31" s="10">
        <f t="shared" ref="D31:F31" si="0">SUM(D24:D30)</f>
        <v>22.519999999999996</v>
      </c>
      <c r="E31" s="10">
        <f t="shared" si="0"/>
        <v>114.85999999999999</v>
      </c>
      <c r="F31" s="10">
        <f t="shared" si="0"/>
        <v>747.64</v>
      </c>
      <c r="G31" s="241"/>
      <c r="H31" s="146">
        <f>SUM(H24:H30)</f>
        <v>104.2</v>
      </c>
    </row>
    <row r="32" spans="1:9" s="3" customFormat="1" ht="17.25" customHeight="1" x14ac:dyDescent="0.25">
      <c r="A32" s="494"/>
      <c r="B32" s="495"/>
      <c r="C32" s="496"/>
      <c r="D32" s="496"/>
      <c r="E32" s="496"/>
      <c r="F32" s="496"/>
      <c r="G32" s="497"/>
      <c r="H32" s="222"/>
    </row>
    <row r="33" spans="1:9" s="163" customFormat="1" x14ac:dyDescent="0.3">
      <c r="A33" s="289" t="s">
        <v>122</v>
      </c>
      <c r="B33" s="290"/>
      <c r="C33" s="291"/>
      <c r="D33" s="291"/>
      <c r="E33" s="292"/>
      <c r="F33" s="291"/>
      <c r="G33" s="498" t="s">
        <v>123</v>
      </c>
      <c r="H33" s="293"/>
      <c r="I33" s="294"/>
    </row>
    <row r="34" spans="1:9" s="163" customFormat="1" x14ac:dyDescent="0.3">
      <c r="A34" s="289" t="s">
        <v>124</v>
      </c>
      <c r="B34" s="290"/>
      <c r="C34" s="291"/>
      <c r="D34" s="291"/>
      <c r="E34" s="292"/>
      <c r="F34" s="291"/>
      <c r="G34" s="498" t="s">
        <v>196</v>
      </c>
      <c r="H34" s="293"/>
      <c r="I34" s="294"/>
    </row>
    <row r="35" spans="1:9" s="163" customFormat="1" ht="19.5" customHeight="1" x14ac:dyDescent="0.3">
      <c r="A35" s="295" t="s">
        <v>125</v>
      </c>
      <c r="B35" s="290"/>
      <c r="C35" s="291"/>
      <c r="D35" s="291"/>
      <c r="E35" s="292"/>
      <c r="F35" s="291"/>
      <c r="G35" s="498" t="s">
        <v>201</v>
      </c>
      <c r="H35" s="296"/>
      <c r="I35" s="294"/>
    </row>
    <row r="36" spans="1:9" s="29" customFormat="1" ht="42.75" customHeight="1" x14ac:dyDescent="0.3">
      <c r="A36" s="35" t="s">
        <v>25</v>
      </c>
      <c r="B36" s="57" t="s">
        <v>24</v>
      </c>
      <c r="C36" s="597" t="s">
        <v>1</v>
      </c>
      <c r="D36" s="597"/>
      <c r="E36" s="597"/>
      <c r="F36" s="513" t="s">
        <v>2</v>
      </c>
      <c r="G36" s="136" t="s">
        <v>0</v>
      </c>
      <c r="H36" s="143" t="s">
        <v>112</v>
      </c>
    </row>
    <row r="37" spans="1:9" s="29" customFormat="1" ht="24" customHeight="1" x14ac:dyDescent="0.3">
      <c r="A37" s="35"/>
      <c r="B37" s="57"/>
      <c r="C37" s="513" t="s">
        <v>3</v>
      </c>
      <c r="D37" s="513" t="s">
        <v>4</v>
      </c>
      <c r="E37" s="513" t="s">
        <v>5</v>
      </c>
      <c r="F37" s="56"/>
      <c r="G37" s="137"/>
      <c r="H37" s="144" t="s">
        <v>113</v>
      </c>
    </row>
    <row r="38" spans="1:9" s="3" customFormat="1" ht="15.75" x14ac:dyDescent="0.25">
      <c r="A38" s="83" t="s">
        <v>20</v>
      </c>
      <c r="B38" s="84"/>
      <c r="C38" s="84"/>
      <c r="D38" s="84"/>
      <c r="E38" s="84"/>
      <c r="F38" s="84"/>
      <c r="G38" s="98"/>
      <c r="H38" s="147"/>
    </row>
    <row r="39" spans="1:9" s="3" customFormat="1" ht="15.75" x14ac:dyDescent="0.25">
      <c r="A39" s="610" t="s">
        <v>6</v>
      </c>
      <c r="B39" s="611"/>
      <c r="C39" s="611"/>
      <c r="D39" s="611"/>
      <c r="E39" s="611"/>
      <c r="F39" s="611"/>
      <c r="G39" s="612"/>
      <c r="H39" s="147"/>
    </row>
    <row r="40" spans="1:9" s="3" customFormat="1" ht="31.5" x14ac:dyDescent="0.25">
      <c r="A40" s="121" t="s">
        <v>54</v>
      </c>
      <c r="B40" s="122">
        <v>60</v>
      </c>
      <c r="C40" s="123">
        <v>1.02</v>
      </c>
      <c r="D40" s="123">
        <v>3</v>
      </c>
      <c r="E40" s="123">
        <v>5.07</v>
      </c>
      <c r="F40" s="123">
        <v>51.42</v>
      </c>
      <c r="G40" s="243" t="s">
        <v>55</v>
      </c>
      <c r="H40" s="146">
        <v>20</v>
      </c>
    </row>
    <row r="41" spans="1:9" s="3" customFormat="1" ht="40.5" customHeight="1" x14ac:dyDescent="0.25">
      <c r="A41" s="19" t="s">
        <v>32</v>
      </c>
      <c r="B41" s="91">
        <v>200</v>
      </c>
      <c r="C41" s="80">
        <v>5.0999999999999996</v>
      </c>
      <c r="D41" s="80">
        <v>5.78</v>
      </c>
      <c r="E41" s="80">
        <v>18.5</v>
      </c>
      <c r="F41" s="80">
        <v>146.41999999999999</v>
      </c>
      <c r="G41" s="245" t="s">
        <v>53</v>
      </c>
      <c r="H41" s="146">
        <v>15</v>
      </c>
    </row>
    <row r="42" spans="1:9" s="3" customFormat="1" ht="21.75" customHeight="1" x14ac:dyDescent="0.25">
      <c r="A42" s="465" t="s">
        <v>200</v>
      </c>
      <c r="B42" s="466">
        <v>90</v>
      </c>
      <c r="C42" s="93">
        <v>12.7</v>
      </c>
      <c r="D42" s="93">
        <v>8.9</v>
      </c>
      <c r="E42" s="93">
        <v>6.3</v>
      </c>
      <c r="F42" s="93">
        <v>156.1</v>
      </c>
      <c r="G42" s="467" t="s">
        <v>199</v>
      </c>
      <c r="H42" s="93">
        <v>36</v>
      </c>
    </row>
    <row r="43" spans="1:9" s="3" customFormat="1" ht="15.75" x14ac:dyDescent="0.25">
      <c r="A43" s="468" t="s">
        <v>211</v>
      </c>
      <c r="B43" s="442">
        <v>150</v>
      </c>
      <c r="C43" s="462">
        <v>3.7</v>
      </c>
      <c r="D43" s="462">
        <v>4.8</v>
      </c>
      <c r="E43" s="462">
        <v>36.5</v>
      </c>
      <c r="F43" s="462">
        <v>203.5</v>
      </c>
      <c r="G43" s="442" t="s">
        <v>48</v>
      </c>
      <c r="H43" s="469">
        <v>15</v>
      </c>
    </row>
    <row r="44" spans="1:9" s="25" customFormat="1" ht="15.75" x14ac:dyDescent="0.25">
      <c r="A44" s="18" t="s">
        <v>29</v>
      </c>
      <c r="B44" s="17">
        <v>200</v>
      </c>
      <c r="C44" s="7">
        <v>0.5</v>
      </c>
      <c r="D44" s="7">
        <v>0</v>
      </c>
      <c r="E44" s="7">
        <v>19.8</v>
      </c>
      <c r="F44" s="7">
        <v>81</v>
      </c>
      <c r="G44" s="246" t="s">
        <v>63</v>
      </c>
      <c r="H44" s="152">
        <v>12</v>
      </c>
    </row>
    <row r="45" spans="1:9" s="3" customFormat="1" ht="15.75" x14ac:dyDescent="0.25">
      <c r="A45" s="8" t="s">
        <v>34</v>
      </c>
      <c r="B45" s="73">
        <v>40</v>
      </c>
      <c r="C45" s="74">
        <v>3.16</v>
      </c>
      <c r="D45" s="74">
        <v>0.4</v>
      </c>
      <c r="E45" s="74">
        <v>19.32</v>
      </c>
      <c r="F45" s="74">
        <v>93.52</v>
      </c>
      <c r="G45" s="238" t="s">
        <v>42</v>
      </c>
      <c r="H45" s="146">
        <v>3.2</v>
      </c>
    </row>
    <row r="46" spans="1:9" s="3" customFormat="1" ht="35.25" customHeight="1" x14ac:dyDescent="0.25">
      <c r="A46" s="82" t="s">
        <v>49</v>
      </c>
      <c r="B46" s="81">
        <v>30</v>
      </c>
      <c r="C46" s="74">
        <v>1.68</v>
      </c>
      <c r="D46" s="74">
        <v>0.33</v>
      </c>
      <c r="E46" s="74">
        <v>14.82</v>
      </c>
      <c r="F46" s="74">
        <v>68.97</v>
      </c>
      <c r="G46" s="240" t="s">
        <v>43</v>
      </c>
      <c r="H46" s="146">
        <v>3</v>
      </c>
    </row>
    <row r="47" spans="1:9" s="3" customFormat="1" ht="19.899999999999999" customHeight="1" x14ac:dyDescent="0.25">
      <c r="A47" s="65" t="s">
        <v>7</v>
      </c>
      <c r="B47" s="22">
        <f>SUM(B40:B46)</f>
        <v>770</v>
      </c>
      <c r="C47" s="11">
        <f>SUM(C40:C46)</f>
        <v>27.86</v>
      </c>
      <c r="D47" s="69">
        <f t="shared" ref="D47:F47" si="1">SUM(D40:D46)</f>
        <v>23.209999999999997</v>
      </c>
      <c r="E47" s="69">
        <f t="shared" si="1"/>
        <v>120.31</v>
      </c>
      <c r="F47" s="69">
        <f t="shared" si="1"/>
        <v>800.93</v>
      </c>
      <c r="G47" s="96"/>
      <c r="H47" s="146">
        <f>SUM(H40:H46)</f>
        <v>104.2</v>
      </c>
    </row>
    <row r="48" spans="1:9" s="3" customFormat="1" ht="17.25" customHeight="1" x14ac:dyDescent="0.25">
      <c r="A48" s="494"/>
      <c r="B48" s="495"/>
      <c r="C48" s="496"/>
      <c r="D48" s="496"/>
      <c r="E48" s="496"/>
      <c r="F48" s="496"/>
      <c r="G48" s="497"/>
      <c r="H48" s="222"/>
    </row>
    <row r="49" spans="1:9" s="163" customFormat="1" x14ac:dyDescent="0.3">
      <c r="A49" s="289" t="s">
        <v>122</v>
      </c>
      <c r="B49" s="290"/>
      <c r="C49" s="291"/>
      <c r="D49" s="291"/>
      <c r="E49" s="292"/>
      <c r="F49" s="291"/>
      <c r="G49" s="498" t="s">
        <v>123</v>
      </c>
      <c r="H49" s="293"/>
      <c r="I49" s="294"/>
    </row>
    <row r="50" spans="1:9" s="163" customFormat="1" x14ac:dyDescent="0.3">
      <c r="A50" s="289" t="s">
        <v>124</v>
      </c>
      <c r="B50" s="290"/>
      <c r="C50" s="291"/>
      <c r="D50" s="291"/>
      <c r="E50" s="292"/>
      <c r="F50" s="291"/>
      <c r="G50" s="498" t="s">
        <v>196</v>
      </c>
      <c r="H50" s="293"/>
      <c r="I50" s="294"/>
    </row>
    <row r="51" spans="1:9" s="163" customFormat="1" x14ac:dyDescent="0.3">
      <c r="A51" s="295" t="s">
        <v>125</v>
      </c>
      <c r="B51" s="290"/>
      <c r="C51" s="291"/>
      <c r="D51" s="291"/>
      <c r="E51" s="292"/>
      <c r="F51" s="291"/>
      <c r="G51" s="498" t="s">
        <v>201</v>
      </c>
      <c r="H51" s="296"/>
      <c r="I51" s="294"/>
    </row>
    <row r="52" spans="1:9" s="29" customFormat="1" ht="42.75" customHeight="1" x14ac:dyDescent="0.3">
      <c r="A52" s="35" t="s">
        <v>25</v>
      </c>
      <c r="B52" s="57" t="s">
        <v>24</v>
      </c>
      <c r="C52" s="597" t="s">
        <v>1</v>
      </c>
      <c r="D52" s="597"/>
      <c r="E52" s="597"/>
      <c r="F52" s="513" t="s">
        <v>2</v>
      </c>
      <c r="G52" s="136" t="s">
        <v>0</v>
      </c>
      <c r="H52" s="143" t="s">
        <v>112</v>
      </c>
    </row>
    <row r="53" spans="1:9" s="29" customFormat="1" ht="24" customHeight="1" x14ac:dyDescent="0.3">
      <c r="A53" s="35"/>
      <c r="B53" s="57"/>
      <c r="C53" s="513" t="s">
        <v>3</v>
      </c>
      <c r="D53" s="513" t="s">
        <v>4</v>
      </c>
      <c r="E53" s="513" t="s">
        <v>5</v>
      </c>
      <c r="F53" s="56"/>
      <c r="G53" s="137"/>
      <c r="H53" s="144" t="s">
        <v>113</v>
      </c>
    </row>
    <row r="54" spans="1:9" s="34" customFormat="1" ht="15.75" x14ac:dyDescent="0.25">
      <c r="A54" s="84" t="s">
        <v>21</v>
      </c>
      <c r="B54" s="84"/>
      <c r="C54" s="84"/>
      <c r="D54" s="84"/>
      <c r="E54" s="84"/>
      <c r="F54" s="84"/>
      <c r="G54" s="99"/>
      <c r="H54" s="149"/>
    </row>
    <row r="55" spans="1:9" s="25" customFormat="1" ht="15.75" x14ac:dyDescent="0.2">
      <c r="A55" s="610" t="s">
        <v>6</v>
      </c>
      <c r="B55" s="613"/>
      <c r="C55" s="613"/>
      <c r="D55" s="613"/>
      <c r="E55" s="613"/>
      <c r="F55" s="613"/>
      <c r="G55" s="614"/>
      <c r="H55" s="148"/>
    </row>
    <row r="56" spans="1:9" s="25" customFormat="1" ht="15.75" x14ac:dyDescent="0.25">
      <c r="A56" s="38" t="s">
        <v>57</v>
      </c>
      <c r="B56" s="104">
        <v>60</v>
      </c>
      <c r="C56" s="105">
        <v>1.63</v>
      </c>
      <c r="D56" s="105">
        <v>2.82</v>
      </c>
      <c r="E56" s="105">
        <v>8.7200000000000006</v>
      </c>
      <c r="F56" s="105">
        <v>67</v>
      </c>
      <c r="G56" s="182" t="s">
        <v>58</v>
      </c>
      <c r="H56" s="152">
        <v>20</v>
      </c>
    </row>
    <row r="57" spans="1:9" s="25" customFormat="1" ht="15.75" x14ac:dyDescent="0.25">
      <c r="A57" s="38" t="s">
        <v>60</v>
      </c>
      <c r="B57" s="106">
        <v>200</v>
      </c>
      <c r="C57" s="107">
        <v>3.39</v>
      </c>
      <c r="D57" s="107">
        <v>3.6</v>
      </c>
      <c r="E57" s="107">
        <v>10.84</v>
      </c>
      <c r="F57" s="107">
        <v>89.32</v>
      </c>
      <c r="G57" s="184" t="s">
        <v>59</v>
      </c>
      <c r="H57" s="152">
        <v>15</v>
      </c>
    </row>
    <row r="58" spans="1:9" s="25" customFormat="1" ht="31.5" x14ac:dyDescent="0.25">
      <c r="A58" s="75" t="s">
        <v>93</v>
      </c>
      <c r="B58" s="76">
        <v>120</v>
      </c>
      <c r="C58" s="80">
        <v>10.18</v>
      </c>
      <c r="D58" s="80">
        <v>11.33</v>
      </c>
      <c r="E58" s="80">
        <v>7.07</v>
      </c>
      <c r="F58" s="80">
        <v>147.85</v>
      </c>
      <c r="G58" s="238" t="s">
        <v>92</v>
      </c>
      <c r="H58" s="152">
        <v>36</v>
      </c>
    </row>
    <row r="59" spans="1:9" s="25" customFormat="1" ht="31.5" x14ac:dyDescent="0.25">
      <c r="A59" s="16" t="s">
        <v>62</v>
      </c>
      <c r="B59" s="15">
        <v>150</v>
      </c>
      <c r="C59" s="7">
        <v>5.4</v>
      </c>
      <c r="D59" s="7">
        <v>4.9000000000000004</v>
      </c>
      <c r="E59" s="7">
        <v>32.799999999999997</v>
      </c>
      <c r="F59" s="7">
        <v>196.8</v>
      </c>
      <c r="G59" s="246" t="s">
        <v>61</v>
      </c>
      <c r="H59" s="152">
        <v>15</v>
      </c>
    </row>
    <row r="60" spans="1:9" s="25" customFormat="1" ht="16.5" customHeight="1" x14ac:dyDescent="0.25">
      <c r="A60" s="18" t="s">
        <v>29</v>
      </c>
      <c r="B60" s="17">
        <v>200</v>
      </c>
      <c r="C60" s="7">
        <v>0.5</v>
      </c>
      <c r="D60" s="7">
        <v>0</v>
      </c>
      <c r="E60" s="7">
        <v>19.8</v>
      </c>
      <c r="F60" s="7">
        <v>81</v>
      </c>
      <c r="G60" s="246" t="s">
        <v>63</v>
      </c>
      <c r="H60" s="152">
        <v>12</v>
      </c>
    </row>
    <row r="61" spans="1:9" s="3" customFormat="1" ht="19.899999999999999" customHeight="1" x14ac:dyDescent="0.25">
      <c r="A61" s="8" t="s">
        <v>34</v>
      </c>
      <c r="B61" s="73">
        <v>40</v>
      </c>
      <c r="C61" s="74">
        <v>3.16</v>
      </c>
      <c r="D61" s="74">
        <v>0.4</v>
      </c>
      <c r="E61" s="74">
        <v>19.32</v>
      </c>
      <c r="F61" s="74">
        <v>93.52</v>
      </c>
      <c r="G61" s="238" t="s">
        <v>42</v>
      </c>
      <c r="H61" s="146">
        <v>3.2</v>
      </c>
    </row>
    <row r="62" spans="1:9" s="25" customFormat="1" ht="31.5" x14ac:dyDescent="0.25">
      <c r="A62" s="155" t="s">
        <v>49</v>
      </c>
      <c r="B62" s="81">
        <v>30</v>
      </c>
      <c r="C62" s="74">
        <v>1.68</v>
      </c>
      <c r="D62" s="74">
        <v>0.33</v>
      </c>
      <c r="E62" s="74">
        <v>14.82</v>
      </c>
      <c r="F62" s="74">
        <v>68.97</v>
      </c>
      <c r="G62" s="240" t="s">
        <v>43</v>
      </c>
      <c r="H62" s="152">
        <v>3</v>
      </c>
    </row>
    <row r="63" spans="1:9" s="3" customFormat="1" ht="19.149999999999999" customHeight="1" x14ac:dyDescent="0.25">
      <c r="A63" s="65" t="s">
        <v>7</v>
      </c>
      <c r="B63" s="22">
        <f>SUM(B56:B62)</f>
        <v>800</v>
      </c>
      <c r="C63" s="134">
        <f>SUM(C56:C62)</f>
        <v>25.94</v>
      </c>
      <c r="D63" s="134">
        <f>SUM(D56:D62)</f>
        <v>23.379999999999995</v>
      </c>
      <c r="E63" s="134">
        <f>SUM(E56:E62)</f>
        <v>113.37</v>
      </c>
      <c r="F63" s="134">
        <f>SUM(F56:F62)</f>
        <v>744.46</v>
      </c>
      <c r="G63" s="49"/>
      <c r="H63" s="146">
        <f>SUM(H56:H62)</f>
        <v>104.2</v>
      </c>
    </row>
    <row r="64" spans="1:9" s="3" customFormat="1" ht="17.25" customHeight="1" x14ac:dyDescent="0.25">
      <c r="A64" s="494"/>
      <c r="B64" s="495"/>
      <c r="C64" s="496"/>
      <c r="D64" s="496"/>
      <c r="E64" s="496"/>
      <c r="F64" s="496"/>
      <c r="G64" s="497"/>
      <c r="H64" s="222"/>
    </row>
    <row r="65" spans="1:9" s="163" customFormat="1" x14ac:dyDescent="0.3">
      <c r="A65" s="289" t="s">
        <v>122</v>
      </c>
      <c r="B65" s="290"/>
      <c r="C65" s="291"/>
      <c r="D65" s="291"/>
      <c r="E65" s="292"/>
      <c r="F65" s="291"/>
      <c r="G65" s="498" t="s">
        <v>123</v>
      </c>
      <c r="H65" s="293"/>
      <c r="I65" s="294"/>
    </row>
    <row r="66" spans="1:9" s="163" customFormat="1" x14ac:dyDescent="0.3">
      <c r="A66" s="289" t="s">
        <v>124</v>
      </c>
      <c r="B66" s="290"/>
      <c r="C66" s="291"/>
      <c r="D66" s="291"/>
      <c r="E66" s="292"/>
      <c r="F66" s="291"/>
      <c r="G66" s="498" t="s">
        <v>196</v>
      </c>
      <c r="H66" s="293"/>
      <c r="I66" s="294"/>
    </row>
    <row r="67" spans="1:9" s="163" customFormat="1" x14ac:dyDescent="0.3">
      <c r="A67" s="295" t="s">
        <v>125</v>
      </c>
      <c r="B67" s="290"/>
      <c r="C67" s="291"/>
      <c r="D67" s="291"/>
      <c r="E67" s="292"/>
      <c r="F67" s="291"/>
      <c r="G67" s="498" t="s">
        <v>201</v>
      </c>
      <c r="H67" s="296"/>
      <c r="I67" s="294"/>
    </row>
    <row r="68" spans="1:9" s="29" customFormat="1" ht="42.75" customHeight="1" x14ac:dyDescent="0.3">
      <c r="A68" s="35" t="s">
        <v>25</v>
      </c>
      <c r="B68" s="57" t="s">
        <v>24</v>
      </c>
      <c r="C68" s="597" t="s">
        <v>1</v>
      </c>
      <c r="D68" s="597"/>
      <c r="E68" s="597"/>
      <c r="F68" s="513" t="s">
        <v>2</v>
      </c>
      <c r="G68" s="136" t="s">
        <v>0</v>
      </c>
      <c r="H68" s="143" t="s">
        <v>112</v>
      </c>
    </row>
    <row r="69" spans="1:9" s="29" customFormat="1" ht="24" customHeight="1" x14ac:dyDescent="0.3">
      <c r="A69" s="35"/>
      <c r="B69" s="57"/>
      <c r="C69" s="513" t="s">
        <v>3</v>
      </c>
      <c r="D69" s="513" t="s">
        <v>4</v>
      </c>
      <c r="E69" s="513" t="s">
        <v>5</v>
      </c>
      <c r="F69" s="56"/>
      <c r="G69" s="137"/>
      <c r="H69" s="144" t="s">
        <v>113</v>
      </c>
    </row>
    <row r="70" spans="1:9" s="25" customFormat="1" ht="15.75" x14ac:dyDescent="0.2">
      <c r="A70" s="84" t="s">
        <v>22</v>
      </c>
      <c r="B70" s="84"/>
      <c r="C70" s="84"/>
      <c r="D70" s="84"/>
      <c r="E70" s="84"/>
      <c r="F70" s="84"/>
      <c r="G70" s="108"/>
      <c r="H70" s="154"/>
    </row>
    <row r="71" spans="1:9" s="180" customFormat="1" ht="15.75" x14ac:dyDescent="0.25">
      <c r="A71" s="608" t="s">
        <v>6</v>
      </c>
      <c r="B71" s="608"/>
      <c r="C71" s="608"/>
      <c r="D71" s="608"/>
      <c r="E71" s="608"/>
      <c r="F71" s="608"/>
      <c r="G71" s="608"/>
      <c r="H71" s="225"/>
    </row>
    <row r="72" spans="1:9" s="180" customFormat="1" ht="31.5" x14ac:dyDescent="0.25">
      <c r="A72" s="38" t="s">
        <v>65</v>
      </c>
      <c r="B72" s="106">
        <v>60</v>
      </c>
      <c r="C72" s="105">
        <v>0.88</v>
      </c>
      <c r="D72" s="105">
        <v>3.6</v>
      </c>
      <c r="E72" s="105">
        <v>4.96</v>
      </c>
      <c r="F72" s="105">
        <v>55.68</v>
      </c>
      <c r="G72" s="182" t="s">
        <v>64</v>
      </c>
      <c r="H72" s="224">
        <v>20</v>
      </c>
    </row>
    <row r="73" spans="1:9" s="180" customFormat="1" ht="15.75" x14ac:dyDescent="0.25">
      <c r="A73" s="38" t="s">
        <v>66</v>
      </c>
      <c r="B73" s="106">
        <v>200</v>
      </c>
      <c r="C73" s="107">
        <v>2.6</v>
      </c>
      <c r="D73" s="107">
        <v>3.96</v>
      </c>
      <c r="E73" s="107">
        <v>6.9</v>
      </c>
      <c r="F73" s="107">
        <v>74</v>
      </c>
      <c r="G73" s="184" t="s">
        <v>67</v>
      </c>
      <c r="H73" s="224">
        <v>15</v>
      </c>
    </row>
    <row r="74" spans="1:9" s="25" customFormat="1" ht="45.75" customHeight="1" x14ac:dyDescent="0.25">
      <c r="A74" s="38" t="s">
        <v>95</v>
      </c>
      <c r="B74" s="106">
        <v>100</v>
      </c>
      <c r="C74" s="109">
        <v>10</v>
      </c>
      <c r="D74" s="109">
        <v>13.3</v>
      </c>
      <c r="E74" s="109">
        <v>2.2999999999999998</v>
      </c>
      <c r="F74" s="109">
        <v>169</v>
      </c>
      <c r="G74" s="184" t="s">
        <v>94</v>
      </c>
      <c r="H74" s="220">
        <v>36</v>
      </c>
    </row>
    <row r="75" spans="1:9" customFormat="1" ht="15.75" x14ac:dyDescent="0.25">
      <c r="A75" s="4" t="s">
        <v>31</v>
      </c>
      <c r="B75" s="5">
        <v>150</v>
      </c>
      <c r="C75" s="6">
        <v>4.33</v>
      </c>
      <c r="D75" s="6">
        <v>4.13</v>
      </c>
      <c r="E75" s="6">
        <v>29.77</v>
      </c>
      <c r="F75" s="6">
        <v>173.57</v>
      </c>
      <c r="G75" s="181" t="s">
        <v>48</v>
      </c>
      <c r="H75" s="160">
        <v>15</v>
      </c>
    </row>
    <row r="76" spans="1:9" s="34" customFormat="1" ht="15.75" x14ac:dyDescent="0.25">
      <c r="A76" s="4" t="s">
        <v>36</v>
      </c>
      <c r="B76" s="5">
        <v>200</v>
      </c>
      <c r="C76" s="6">
        <v>0.104</v>
      </c>
      <c r="D76" s="6">
        <v>0</v>
      </c>
      <c r="E76" s="6">
        <v>29.07</v>
      </c>
      <c r="F76" s="6">
        <v>116.69</v>
      </c>
      <c r="G76" s="220" t="s">
        <v>68</v>
      </c>
      <c r="H76" s="153">
        <v>12</v>
      </c>
    </row>
    <row r="77" spans="1:9" s="34" customFormat="1" ht="15.75" x14ac:dyDescent="0.25">
      <c r="A77" s="8" t="s">
        <v>34</v>
      </c>
      <c r="B77" s="73">
        <v>40</v>
      </c>
      <c r="C77" s="74">
        <v>3.16</v>
      </c>
      <c r="D77" s="74">
        <v>0.4</v>
      </c>
      <c r="E77" s="74">
        <v>19.32</v>
      </c>
      <c r="F77" s="74">
        <v>93.52</v>
      </c>
      <c r="G77" s="238" t="s">
        <v>42</v>
      </c>
      <c r="H77" s="153">
        <v>3.2</v>
      </c>
    </row>
    <row r="78" spans="1:9" s="34" customFormat="1" ht="31.5" x14ac:dyDescent="0.25">
      <c r="A78" s="155" t="s">
        <v>49</v>
      </c>
      <c r="B78" s="81">
        <v>30</v>
      </c>
      <c r="C78" s="74">
        <v>1.68</v>
      </c>
      <c r="D78" s="74">
        <v>0.33</v>
      </c>
      <c r="E78" s="74">
        <v>14.82</v>
      </c>
      <c r="F78" s="74">
        <v>68.97</v>
      </c>
      <c r="G78" s="240" t="s">
        <v>43</v>
      </c>
      <c r="H78" s="153">
        <v>3</v>
      </c>
    </row>
    <row r="79" spans="1:9" s="3" customFormat="1" ht="15.75" x14ac:dyDescent="0.25">
      <c r="A79" s="66" t="s">
        <v>7</v>
      </c>
      <c r="B79" s="36">
        <f>SUM(B72:B78)</f>
        <v>780</v>
      </c>
      <c r="C79" s="134">
        <f t="shared" ref="C79:E79" si="2">SUM(C72:C78)</f>
        <v>22.754000000000001</v>
      </c>
      <c r="D79" s="134">
        <f t="shared" si="2"/>
        <v>25.719999999999995</v>
      </c>
      <c r="E79" s="134">
        <f t="shared" si="2"/>
        <v>107.13999999999999</v>
      </c>
      <c r="F79" s="134">
        <f>SUM(F72:F78)</f>
        <v>751.43000000000006</v>
      </c>
      <c r="G79" s="48"/>
      <c r="H79" s="146">
        <f>SUM(H72:H78)</f>
        <v>104.2</v>
      </c>
    </row>
    <row r="80" spans="1:9" s="3" customFormat="1" ht="17.25" customHeight="1" x14ac:dyDescent="0.25">
      <c r="A80" s="494"/>
      <c r="B80" s="495"/>
      <c r="C80" s="496"/>
      <c r="D80" s="496"/>
      <c r="E80" s="496"/>
      <c r="F80" s="496"/>
      <c r="G80" s="497"/>
      <c r="H80" s="222"/>
    </row>
    <row r="81" spans="1:9" s="163" customFormat="1" x14ac:dyDescent="0.3">
      <c r="A81" s="289" t="s">
        <v>122</v>
      </c>
      <c r="B81" s="290"/>
      <c r="C81" s="291"/>
      <c r="D81" s="291"/>
      <c r="E81" s="292"/>
      <c r="F81" s="291"/>
      <c r="G81" s="498" t="s">
        <v>123</v>
      </c>
      <c r="H81" s="293"/>
      <c r="I81" s="294"/>
    </row>
    <row r="82" spans="1:9" s="163" customFormat="1" x14ac:dyDescent="0.3">
      <c r="A82" s="289" t="s">
        <v>124</v>
      </c>
      <c r="B82" s="290"/>
      <c r="C82" s="291"/>
      <c r="D82" s="291"/>
      <c r="E82" s="292"/>
      <c r="F82" s="291"/>
      <c r="G82" s="498" t="s">
        <v>196</v>
      </c>
      <c r="H82" s="293"/>
      <c r="I82" s="294"/>
    </row>
    <row r="83" spans="1:9" s="163" customFormat="1" x14ac:dyDescent="0.3">
      <c r="A83" s="295" t="s">
        <v>125</v>
      </c>
      <c r="B83" s="290"/>
      <c r="C83" s="291"/>
      <c r="D83" s="291"/>
      <c r="E83" s="292"/>
      <c r="F83" s="291"/>
      <c r="G83" s="498" t="s">
        <v>201</v>
      </c>
      <c r="H83" s="296"/>
      <c r="I83" s="294"/>
    </row>
    <row r="84" spans="1:9" s="29" customFormat="1" ht="42.75" customHeight="1" x14ac:dyDescent="0.3">
      <c r="A84" s="35" t="s">
        <v>25</v>
      </c>
      <c r="B84" s="57" t="s">
        <v>24</v>
      </c>
      <c r="C84" s="597" t="s">
        <v>1</v>
      </c>
      <c r="D84" s="597"/>
      <c r="E84" s="597"/>
      <c r="F84" s="513" t="s">
        <v>2</v>
      </c>
      <c r="G84" s="136" t="s">
        <v>0</v>
      </c>
      <c r="H84" s="143" t="s">
        <v>112</v>
      </c>
    </row>
    <row r="85" spans="1:9" s="29" customFormat="1" ht="24" customHeight="1" x14ac:dyDescent="0.3">
      <c r="A85" s="35"/>
      <c r="B85" s="57"/>
      <c r="C85" s="513" t="s">
        <v>3</v>
      </c>
      <c r="D85" s="513" t="s">
        <v>4</v>
      </c>
      <c r="E85" s="513" t="s">
        <v>5</v>
      </c>
      <c r="F85" s="56"/>
      <c r="G85" s="137"/>
      <c r="H85" s="144" t="s">
        <v>113</v>
      </c>
    </row>
    <row r="86" spans="1:9" s="116" customFormat="1" ht="19.899999999999999" customHeight="1" x14ac:dyDescent="0.25">
      <c r="A86" s="84" t="s">
        <v>23</v>
      </c>
      <c r="B86" s="84"/>
      <c r="C86" s="84"/>
      <c r="D86" s="84"/>
      <c r="E86" s="84"/>
      <c r="F86" s="84"/>
      <c r="G86" s="115"/>
      <c r="H86" s="145"/>
    </row>
    <row r="87" spans="1:9" s="25" customFormat="1" ht="18" customHeight="1" x14ac:dyDescent="0.2">
      <c r="A87" s="624" t="s">
        <v>6</v>
      </c>
      <c r="B87" s="625"/>
      <c r="C87" s="625"/>
      <c r="D87" s="625"/>
      <c r="E87" s="625"/>
      <c r="F87" s="625"/>
      <c r="G87" s="625"/>
      <c r="H87" s="154"/>
    </row>
    <row r="88" spans="1:9" s="3" customFormat="1" ht="35.25" customHeight="1" x14ac:dyDescent="0.25">
      <c r="A88" s="38" t="s">
        <v>65</v>
      </c>
      <c r="B88" s="104">
        <v>60</v>
      </c>
      <c r="C88" s="105">
        <v>0.84</v>
      </c>
      <c r="D88" s="105">
        <v>3.6</v>
      </c>
      <c r="E88" s="105">
        <v>4.96</v>
      </c>
      <c r="F88" s="105">
        <v>55.68</v>
      </c>
      <c r="G88" s="184" t="s">
        <v>98</v>
      </c>
      <c r="H88" s="146">
        <v>20</v>
      </c>
    </row>
    <row r="89" spans="1:9" s="34" customFormat="1" ht="25.5" customHeight="1" x14ac:dyDescent="0.25">
      <c r="A89" s="39" t="s">
        <v>15</v>
      </c>
      <c r="B89" s="23">
        <v>200</v>
      </c>
      <c r="C89" s="24">
        <v>1.92</v>
      </c>
      <c r="D89" s="24">
        <v>5.8</v>
      </c>
      <c r="E89" s="24">
        <v>13.22</v>
      </c>
      <c r="F89" s="24">
        <v>106.62</v>
      </c>
      <c r="G89" s="184" t="s">
        <v>70</v>
      </c>
      <c r="H89" s="153">
        <v>15</v>
      </c>
    </row>
    <row r="90" spans="1:9" s="34" customFormat="1" ht="25.5" customHeight="1" x14ac:dyDescent="0.25">
      <c r="A90" s="38" t="s">
        <v>96</v>
      </c>
      <c r="B90" s="104">
        <v>200</v>
      </c>
      <c r="C90" s="111">
        <v>13.54</v>
      </c>
      <c r="D90" s="111">
        <v>14.7</v>
      </c>
      <c r="E90" s="111">
        <v>25.2</v>
      </c>
      <c r="F90" s="111">
        <v>287.26</v>
      </c>
      <c r="G90" s="184" t="s">
        <v>97</v>
      </c>
      <c r="H90" s="153">
        <v>51</v>
      </c>
    </row>
    <row r="91" spans="1:9" s="34" customFormat="1" ht="25.5" customHeight="1" x14ac:dyDescent="0.25">
      <c r="A91" s="4" t="s">
        <v>35</v>
      </c>
      <c r="B91" s="5">
        <v>200</v>
      </c>
      <c r="C91" s="6">
        <v>0.16</v>
      </c>
      <c r="D91" s="6">
        <v>0.16</v>
      </c>
      <c r="E91" s="6">
        <v>27.88</v>
      </c>
      <c r="F91" s="6">
        <v>114.6</v>
      </c>
      <c r="G91" s="238" t="s">
        <v>44</v>
      </c>
      <c r="H91" s="153">
        <v>12</v>
      </c>
    </row>
    <row r="92" spans="1:9" s="34" customFormat="1" ht="25.5" customHeight="1" x14ac:dyDescent="0.25">
      <c r="A92" s="8" t="s">
        <v>34</v>
      </c>
      <c r="B92" s="73">
        <v>40</v>
      </c>
      <c r="C92" s="74">
        <v>3.16</v>
      </c>
      <c r="D92" s="74">
        <v>0.4</v>
      </c>
      <c r="E92" s="74">
        <v>19.32</v>
      </c>
      <c r="F92" s="74">
        <v>93.52</v>
      </c>
      <c r="G92" s="238" t="s">
        <v>42</v>
      </c>
      <c r="H92" s="153">
        <v>3.2</v>
      </c>
    </row>
    <row r="93" spans="1:9" s="34" customFormat="1" ht="25.5" customHeight="1" x14ac:dyDescent="0.25">
      <c r="A93" s="82" t="s">
        <v>49</v>
      </c>
      <c r="B93" s="81">
        <v>30</v>
      </c>
      <c r="C93" s="74">
        <v>1.68</v>
      </c>
      <c r="D93" s="74">
        <v>0.33</v>
      </c>
      <c r="E93" s="74">
        <v>14.82</v>
      </c>
      <c r="F93" s="74">
        <v>68.97</v>
      </c>
      <c r="G93" s="240" t="s">
        <v>43</v>
      </c>
      <c r="H93" s="153">
        <v>3</v>
      </c>
    </row>
    <row r="94" spans="1:9" s="3" customFormat="1" ht="19.899999999999999" customHeight="1" x14ac:dyDescent="0.25">
      <c r="A94" s="66" t="s">
        <v>7</v>
      </c>
      <c r="B94" s="36">
        <f>SUM(B88:B93)</f>
        <v>730</v>
      </c>
      <c r="C94" s="71">
        <f t="shared" ref="C94:F94" si="3">SUM(C88:C93)</f>
        <v>21.299999999999997</v>
      </c>
      <c r="D94" s="71">
        <f t="shared" si="3"/>
        <v>24.99</v>
      </c>
      <c r="E94" s="71">
        <f t="shared" si="3"/>
        <v>105.39999999999998</v>
      </c>
      <c r="F94" s="71">
        <f t="shared" si="3"/>
        <v>726.65</v>
      </c>
      <c r="G94" s="113"/>
      <c r="H94" s="146"/>
    </row>
    <row r="95" spans="1:9" s="34" customFormat="1" ht="21" customHeight="1" x14ac:dyDescent="0.25">
      <c r="A95" s="85" t="s">
        <v>37</v>
      </c>
      <c r="B95" s="86">
        <v>700</v>
      </c>
      <c r="C95" s="87" t="s">
        <v>38</v>
      </c>
      <c r="D95" s="88" t="s">
        <v>39</v>
      </c>
      <c r="E95" s="88" t="s">
        <v>40</v>
      </c>
      <c r="F95" s="88" t="s">
        <v>41</v>
      </c>
      <c r="G95" s="101"/>
      <c r="H95" s="153"/>
    </row>
    <row r="96" spans="1:9" s="34" customFormat="1" ht="24" customHeight="1" x14ac:dyDescent="0.25">
      <c r="A96" s="21" t="s">
        <v>8</v>
      </c>
      <c r="B96" s="71">
        <f>(B94+B79+B63+B47+B31)/5</f>
        <v>776</v>
      </c>
      <c r="C96" s="71">
        <f>(C94+C79+C63+C47+C31)/5</f>
        <v>24.650799999999997</v>
      </c>
      <c r="D96" s="71">
        <f>(D94+D79+D63+D47+D31)/5</f>
        <v>23.963999999999995</v>
      </c>
      <c r="E96" s="71">
        <f>(E94+E79+E63+E47+E31)/5</f>
        <v>112.21599999999998</v>
      </c>
      <c r="F96" s="71">
        <f>(F94+F79+F63+F47+F31)/5</f>
        <v>754.22199999999998</v>
      </c>
      <c r="G96" s="120"/>
      <c r="H96" s="153">
        <f>SUM(H88:H95)</f>
        <v>104.2</v>
      </c>
    </row>
    <row r="97" spans="1:14" s="3" customFormat="1" ht="17.25" customHeight="1" x14ac:dyDescent="0.25">
      <c r="A97" s="494"/>
      <c r="B97" s="495"/>
      <c r="C97" s="496"/>
      <c r="D97" s="496"/>
      <c r="E97" s="496"/>
      <c r="F97" s="496"/>
      <c r="G97" s="497"/>
      <c r="H97" s="222"/>
    </row>
    <row r="98" spans="1:14" s="163" customFormat="1" x14ac:dyDescent="0.3">
      <c r="A98" s="289" t="s">
        <v>122</v>
      </c>
      <c r="B98" s="290"/>
      <c r="C98" s="291"/>
      <c r="D98" s="291"/>
      <c r="E98" s="292"/>
      <c r="F98" s="291"/>
      <c r="G98" s="498" t="s">
        <v>123</v>
      </c>
      <c r="H98" s="293"/>
      <c r="I98" s="294"/>
    </row>
    <row r="99" spans="1:14" s="163" customFormat="1" x14ac:dyDescent="0.3">
      <c r="A99" s="289" t="s">
        <v>124</v>
      </c>
      <c r="B99" s="290"/>
      <c r="C99" s="291"/>
      <c r="D99" s="291"/>
      <c r="E99" s="292"/>
      <c r="F99" s="291"/>
      <c r="G99" s="498" t="s">
        <v>196</v>
      </c>
      <c r="H99" s="293"/>
      <c r="I99" s="294"/>
    </row>
    <row r="100" spans="1:14" s="163" customFormat="1" x14ac:dyDescent="0.3">
      <c r="A100" s="295" t="s">
        <v>125</v>
      </c>
      <c r="B100" s="290"/>
      <c r="C100" s="291"/>
      <c r="D100" s="291"/>
      <c r="E100" s="292"/>
      <c r="F100" s="291"/>
      <c r="G100" s="498" t="s">
        <v>201</v>
      </c>
      <c r="H100" s="296"/>
      <c r="I100" s="294"/>
    </row>
    <row r="101" spans="1:14" s="29" customFormat="1" ht="42.75" customHeight="1" x14ac:dyDescent="0.3">
      <c r="A101" s="35" t="s">
        <v>25</v>
      </c>
      <c r="B101" s="57" t="s">
        <v>24</v>
      </c>
      <c r="C101" s="597" t="s">
        <v>1</v>
      </c>
      <c r="D101" s="597"/>
      <c r="E101" s="597"/>
      <c r="F101" s="513" t="s">
        <v>2</v>
      </c>
      <c r="G101" s="136" t="s">
        <v>0</v>
      </c>
      <c r="H101" s="143" t="s">
        <v>112</v>
      </c>
    </row>
    <row r="102" spans="1:14" s="29" customFormat="1" ht="24" customHeight="1" x14ac:dyDescent="0.3">
      <c r="A102" s="35"/>
      <c r="B102" s="57"/>
      <c r="C102" s="513" t="s">
        <v>3</v>
      </c>
      <c r="D102" s="513" t="s">
        <v>4</v>
      </c>
      <c r="E102" s="513" t="s">
        <v>5</v>
      </c>
      <c r="F102" s="56"/>
      <c r="G102" s="137"/>
      <c r="H102" s="144" t="s">
        <v>113</v>
      </c>
    </row>
    <row r="103" spans="1:14" s="34" customFormat="1" ht="18" customHeight="1" x14ac:dyDescent="0.25">
      <c r="A103" s="84" t="s">
        <v>71</v>
      </c>
      <c r="B103" s="84"/>
      <c r="C103" s="84"/>
      <c r="D103" s="84"/>
      <c r="E103" s="84"/>
      <c r="F103" s="84"/>
      <c r="G103" s="119"/>
      <c r="H103" s="150"/>
      <c r="I103" s="117"/>
      <c r="J103" s="117"/>
      <c r="K103" s="117"/>
      <c r="L103" s="117"/>
      <c r="M103" s="117"/>
      <c r="N103" s="117"/>
    </row>
    <row r="104" spans="1:14" s="37" customFormat="1" ht="19.5" customHeight="1" x14ac:dyDescent="0.25">
      <c r="A104" s="605" t="s">
        <v>6</v>
      </c>
      <c r="B104" s="606"/>
      <c r="C104" s="606"/>
      <c r="D104" s="606"/>
      <c r="E104" s="606"/>
      <c r="F104" s="606"/>
      <c r="G104" s="607"/>
      <c r="H104" s="151"/>
    </row>
    <row r="105" spans="1:14" s="34" customFormat="1" ht="34.15" customHeight="1" x14ac:dyDescent="0.25">
      <c r="A105" s="89" t="s">
        <v>50</v>
      </c>
      <c r="B105" s="90">
        <v>60</v>
      </c>
      <c r="C105" s="90">
        <v>1.7</v>
      </c>
      <c r="D105" s="90">
        <v>0.1</v>
      </c>
      <c r="E105" s="90">
        <v>3.5</v>
      </c>
      <c r="F105" s="90">
        <v>22.1</v>
      </c>
      <c r="G105" s="247" t="s">
        <v>51</v>
      </c>
      <c r="H105" s="153">
        <v>20</v>
      </c>
    </row>
    <row r="106" spans="1:14" s="37" customFormat="1" ht="15.75" x14ac:dyDescent="0.25">
      <c r="A106" s="12" t="s">
        <v>16</v>
      </c>
      <c r="B106" s="77">
        <v>200</v>
      </c>
      <c r="C106" s="13">
        <v>1.44</v>
      </c>
      <c r="D106" s="13">
        <v>3.94</v>
      </c>
      <c r="E106" s="13">
        <v>8.75</v>
      </c>
      <c r="F106" s="13">
        <v>83</v>
      </c>
      <c r="G106" s="238" t="s">
        <v>47</v>
      </c>
      <c r="H106" s="156">
        <v>15</v>
      </c>
    </row>
    <row r="107" spans="1:14" s="34" customFormat="1" ht="31.5" customHeight="1" x14ac:dyDescent="0.25">
      <c r="A107" s="38" t="s">
        <v>99</v>
      </c>
      <c r="B107" s="106">
        <v>120</v>
      </c>
      <c r="C107" s="109">
        <v>11.2</v>
      </c>
      <c r="D107" s="109">
        <v>13.9</v>
      </c>
      <c r="E107" s="109">
        <v>4.22</v>
      </c>
      <c r="F107" s="109">
        <v>186.78</v>
      </c>
      <c r="G107" s="238" t="s">
        <v>100</v>
      </c>
      <c r="H107" s="153">
        <v>36</v>
      </c>
    </row>
    <row r="108" spans="1:14" s="34" customFormat="1" ht="31.5" customHeight="1" x14ac:dyDescent="0.25">
      <c r="A108" s="18" t="s">
        <v>69</v>
      </c>
      <c r="B108" s="110">
        <v>150</v>
      </c>
      <c r="C108" s="111">
        <v>6.41</v>
      </c>
      <c r="D108" s="111">
        <v>7.5</v>
      </c>
      <c r="E108" s="111">
        <v>37.549999999999997</v>
      </c>
      <c r="F108" s="111">
        <v>243.34</v>
      </c>
      <c r="G108" s="244" t="s">
        <v>48</v>
      </c>
      <c r="H108" s="153">
        <v>15</v>
      </c>
    </row>
    <row r="109" spans="1:14" s="3" customFormat="1" ht="15.75" x14ac:dyDescent="0.25">
      <c r="A109" s="4" t="s">
        <v>36</v>
      </c>
      <c r="B109" s="5">
        <v>200</v>
      </c>
      <c r="C109" s="6">
        <v>0.104</v>
      </c>
      <c r="D109" s="6">
        <v>0</v>
      </c>
      <c r="E109" s="6">
        <v>29.07</v>
      </c>
      <c r="F109" s="6">
        <v>116.69</v>
      </c>
      <c r="G109" s="220" t="s">
        <v>68</v>
      </c>
      <c r="H109" s="146">
        <v>12</v>
      </c>
    </row>
    <row r="110" spans="1:14" s="34" customFormat="1" ht="15.75" x14ac:dyDescent="0.25">
      <c r="A110" s="8" t="s">
        <v>34</v>
      </c>
      <c r="B110" s="73">
        <v>40</v>
      </c>
      <c r="C110" s="74">
        <v>3.16</v>
      </c>
      <c r="D110" s="74">
        <v>0.4</v>
      </c>
      <c r="E110" s="74">
        <v>19.32</v>
      </c>
      <c r="F110" s="74">
        <v>93.52</v>
      </c>
      <c r="G110" s="238" t="s">
        <v>42</v>
      </c>
      <c r="H110" s="153">
        <v>3.2</v>
      </c>
    </row>
    <row r="111" spans="1:14" s="34" customFormat="1" ht="31.5" x14ac:dyDescent="0.25">
      <c r="A111" s="82" t="s">
        <v>49</v>
      </c>
      <c r="B111" s="81">
        <v>30</v>
      </c>
      <c r="C111" s="74">
        <v>1.68</v>
      </c>
      <c r="D111" s="74">
        <v>0.33</v>
      </c>
      <c r="E111" s="74">
        <v>14.82</v>
      </c>
      <c r="F111" s="74">
        <v>68.97</v>
      </c>
      <c r="G111" s="240" t="s">
        <v>43</v>
      </c>
      <c r="H111" s="153">
        <v>3</v>
      </c>
    </row>
    <row r="112" spans="1:14" s="37" customFormat="1" ht="33.75" customHeight="1" x14ac:dyDescent="0.25">
      <c r="A112" s="67" t="s">
        <v>7</v>
      </c>
      <c r="B112" s="9">
        <f>SUM(B105:B111)</f>
        <v>800</v>
      </c>
      <c r="C112" s="10">
        <f>SUM(C105:C111)</f>
        <v>25.693999999999999</v>
      </c>
      <c r="D112" s="10">
        <f t="shared" ref="D112:F112" si="4">SUM(D105:D111)</f>
        <v>26.169999999999998</v>
      </c>
      <c r="E112" s="10">
        <f t="shared" si="4"/>
        <v>117.22999999999999</v>
      </c>
      <c r="F112" s="10">
        <f t="shared" si="4"/>
        <v>814.40000000000009</v>
      </c>
      <c r="G112" s="48"/>
      <c r="H112" s="156">
        <f>SUM(H105:H111)</f>
        <v>104.2</v>
      </c>
    </row>
    <row r="113" spans="1:9" s="3" customFormat="1" ht="17.25" customHeight="1" x14ac:dyDescent="0.25">
      <c r="A113" s="494"/>
      <c r="B113" s="495"/>
      <c r="C113" s="496"/>
      <c r="D113" s="496"/>
      <c r="E113" s="496"/>
      <c r="F113" s="496"/>
      <c r="G113" s="497"/>
      <c r="H113" s="222"/>
    </row>
    <row r="114" spans="1:9" s="163" customFormat="1" x14ac:dyDescent="0.3">
      <c r="A114" s="289" t="s">
        <v>122</v>
      </c>
      <c r="B114" s="290"/>
      <c r="C114" s="291"/>
      <c r="D114" s="291"/>
      <c r="E114" s="292"/>
      <c r="F114" s="291"/>
      <c r="G114" s="498" t="s">
        <v>123</v>
      </c>
      <c r="H114" s="293"/>
      <c r="I114" s="294"/>
    </row>
    <row r="115" spans="1:9" s="163" customFormat="1" x14ac:dyDescent="0.3">
      <c r="A115" s="289" t="s">
        <v>124</v>
      </c>
      <c r="B115" s="290"/>
      <c r="C115" s="291"/>
      <c r="D115" s="291"/>
      <c r="E115" s="292"/>
      <c r="F115" s="291"/>
      <c r="G115" s="498" t="s">
        <v>196</v>
      </c>
      <c r="H115" s="293"/>
      <c r="I115" s="294"/>
    </row>
    <row r="116" spans="1:9" s="163" customFormat="1" x14ac:dyDescent="0.3">
      <c r="A116" s="295" t="s">
        <v>125</v>
      </c>
      <c r="B116" s="290"/>
      <c r="C116" s="291"/>
      <c r="D116" s="291"/>
      <c r="E116" s="292"/>
      <c r="F116" s="291"/>
      <c r="G116" s="498" t="s">
        <v>201</v>
      </c>
      <c r="H116" s="296"/>
      <c r="I116" s="294"/>
    </row>
    <row r="117" spans="1:9" s="29" customFormat="1" ht="42.75" customHeight="1" x14ac:dyDescent="0.3">
      <c r="A117" s="35" t="s">
        <v>25</v>
      </c>
      <c r="B117" s="57" t="s">
        <v>24</v>
      </c>
      <c r="C117" s="597" t="s">
        <v>1</v>
      </c>
      <c r="D117" s="597"/>
      <c r="E117" s="597"/>
      <c r="F117" s="513" t="s">
        <v>2</v>
      </c>
      <c r="G117" s="136" t="s">
        <v>0</v>
      </c>
      <c r="H117" s="143" t="s">
        <v>112</v>
      </c>
    </row>
    <row r="118" spans="1:9" s="29" customFormat="1" ht="24" customHeight="1" x14ac:dyDescent="0.3">
      <c r="A118" s="35"/>
      <c r="B118" s="57"/>
      <c r="C118" s="513" t="s">
        <v>3</v>
      </c>
      <c r="D118" s="513" t="s">
        <v>4</v>
      </c>
      <c r="E118" s="513" t="s">
        <v>5</v>
      </c>
      <c r="F118" s="56"/>
      <c r="G118" s="137"/>
      <c r="H118" s="144" t="s">
        <v>113</v>
      </c>
    </row>
    <row r="119" spans="1:9" s="117" customFormat="1" ht="15.75" x14ac:dyDescent="0.25">
      <c r="A119" s="83" t="s">
        <v>27</v>
      </c>
      <c r="B119" s="83"/>
      <c r="C119" s="83"/>
      <c r="D119" s="83"/>
      <c r="E119" s="83"/>
      <c r="F119" s="83"/>
      <c r="G119" s="115"/>
      <c r="H119" s="150"/>
    </row>
    <row r="120" spans="1:9" s="34" customFormat="1" ht="15.75" x14ac:dyDescent="0.25">
      <c r="A120" s="624" t="s">
        <v>6</v>
      </c>
      <c r="B120" s="625"/>
      <c r="C120" s="625"/>
      <c r="D120" s="625"/>
      <c r="E120" s="625"/>
      <c r="F120" s="625"/>
      <c r="G120" s="625"/>
      <c r="H120" s="149"/>
    </row>
    <row r="121" spans="1:9" s="34" customFormat="1" ht="15.75" x14ac:dyDescent="0.25">
      <c r="A121" s="38" t="s">
        <v>56</v>
      </c>
      <c r="B121" s="104">
        <v>60</v>
      </c>
      <c r="C121" s="105">
        <v>0.67</v>
      </c>
      <c r="D121" s="105">
        <v>0.06</v>
      </c>
      <c r="E121" s="105">
        <v>2.1</v>
      </c>
      <c r="F121" s="105">
        <v>12.8</v>
      </c>
      <c r="G121" s="184" t="s">
        <v>45</v>
      </c>
      <c r="H121" s="153">
        <v>20</v>
      </c>
    </row>
    <row r="122" spans="1:9" s="34" customFormat="1" ht="32.25" customHeight="1" x14ac:dyDescent="0.25">
      <c r="A122" s="38" t="s">
        <v>73</v>
      </c>
      <c r="B122" s="106">
        <v>200</v>
      </c>
      <c r="C122" s="109">
        <v>1.5780000000000001</v>
      </c>
      <c r="D122" s="109">
        <v>2.17</v>
      </c>
      <c r="E122" s="109">
        <v>9.69</v>
      </c>
      <c r="F122" s="109">
        <v>68.599999999999994</v>
      </c>
      <c r="G122" s="238" t="s">
        <v>74</v>
      </c>
      <c r="H122" s="153">
        <v>15</v>
      </c>
    </row>
    <row r="123" spans="1:9" s="34" customFormat="1" ht="31.5" x14ac:dyDescent="0.25">
      <c r="A123" s="38" t="s">
        <v>101</v>
      </c>
      <c r="B123" s="33">
        <v>120</v>
      </c>
      <c r="C123" s="6">
        <v>8.32</v>
      </c>
      <c r="D123" s="6">
        <v>13.15</v>
      </c>
      <c r="E123" s="6">
        <v>7.17</v>
      </c>
      <c r="F123" s="6">
        <v>180.62</v>
      </c>
      <c r="G123" s="238" t="s">
        <v>102</v>
      </c>
      <c r="H123" s="153">
        <v>36</v>
      </c>
    </row>
    <row r="124" spans="1:9" s="37" customFormat="1" ht="33.75" customHeight="1" x14ac:dyDescent="0.25">
      <c r="A124" s="16" t="s">
        <v>62</v>
      </c>
      <c r="B124" s="15">
        <v>150</v>
      </c>
      <c r="C124" s="7">
        <v>5.4</v>
      </c>
      <c r="D124" s="7">
        <v>4.9000000000000004</v>
      </c>
      <c r="E124" s="7">
        <v>32.799999999999997</v>
      </c>
      <c r="F124" s="7">
        <v>196.8</v>
      </c>
      <c r="G124" s="246" t="s">
        <v>61</v>
      </c>
      <c r="H124" s="156">
        <v>15</v>
      </c>
    </row>
    <row r="125" spans="1:9" s="34" customFormat="1" ht="20.25" customHeight="1" x14ac:dyDescent="0.25">
      <c r="A125" s="18" t="s">
        <v>29</v>
      </c>
      <c r="B125" s="17">
        <v>200</v>
      </c>
      <c r="C125" s="7">
        <v>0.5</v>
      </c>
      <c r="D125" s="7">
        <v>0</v>
      </c>
      <c r="E125" s="7">
        <v>19.8</v>
      </c>
      <c r="F125" s="7">
        <v>81</v>
      </c>
      <c r="G125" s="246" t="s">
        <v>63</v>
      </c>
      <c r="H125" s="153">
        <v>12</v>
      </c>
    </row>
    <row r="126" spans="1:9" s="34" customFormat="1" ht="15.75" x14ac:dyDescent="0.25">
      <c r="A126" s="8" t="s">
        <v>34</v>
      </c>
      <c r="B126" s="73">
        <v>40</v>
      </c>
      <c r="C126" s="74">
        <v>3.16</v>
      </c>
      <c r="D126" s="74">
        <v>0.4</v>
      </c>
      <c r="E126" s="74">
        <v>19.32</v>
      </c>
      <c r="F126" s="74">
        <v>93.52</v>
      </c>
      <c r="G126" s="238" t="s">
        <v>42</v>
      </c>
      <c r="H126" s="153">
        <v>3.2</v>
      </c>
    </row>
    <row r="127" spans="1:9" s="3" customFormat="1" ht="31.5" x14ac:dyDescent="0.25">
      <c r="A127" s="82" t="s">
        <v>49</v>
      </c>
      <c r="B127" s="81">
        <v>30</v>
      </c>
      <c r="C127" s="74">
        <v>1.68</v>
      </c>
      <c r="D127" s="74">
        <v>0.33</v>
      </c>
      <c r="E127" s="74">
        <v>14.82</v>
      </c>
      <c r="F127" s="74">
        <v>68.97</v>
      </c>
      <c r="G127" s="240" t="s">
        <v>43</v>
      </c>
      <c r="H127" s="146">
        <v>3</v>
      </c>
    </row>
    <row r="128" spans="1:9" s="34" customFormat="1" ht="15.75" x14ac:dyDescent="0.25">
      <c r="A128" s="66" t="s">
        <v>7</v>
      </c>
      <c r="B128" s="36">
        <f>SUM(B121:B127)</f>
        <v>800</v>
      </c>
      <c r="C128" s="69">
        <f>SUM(C121:C127)</f>
        <v>21.308000000000003</v>
      </c>
      <c r="D128" s="71">
        <f t="shared" ref="D128:F128" si="5">SUM(D121:D127)</f>
        <v>21.009999999999998</v>
      </c>
      <c r="E128" s="71">
        <f t="shared" si="5"/>
        <v>105.69999999999999</v>
      </c>
      <c r="F128" s="71">
        <f t="shared" si="5"/>
        <v>702.31</v>
      </c>
      <c r="G128" s="79"/>
      <c r="H128" s="153">
        <f>SUM(H121:H127)</f>
        <v>104.2</v>
      </c>
    </row>
    <row r="129" spans="1:9" s="3" customFormat="1" ht="15.75" customHeight="1" x14ac:dyDescent="0.25">
      <c r="A129" s="494"/>
      <c r="B129" s="495"/>
      <c r="C129" s="496"/>
      <c r="D129" s="496"/>
      <c r="E129" s="496"/>
      <c r="F129" s="496"/>
      <c r="G129" s="497"/>
      <c r="H129" s="222"/>
    </row>
    <row r="130" spans="1:9" s="163" customFormat="1" ht="15.75" customHeight="1" x14ac:dyDescent="0.3">
      <c r="A130" s="289" t="s">
        <v>122</v>
      </c>
      <c r="B130" s="290"/>
      <c r="C130" s="291"/>
      <c r="D130" s="291"/>
      <c r="E130" s="292"/>
      <c r="F130" s="291"/>
      <c r="G130" s="498" t="s">
        <v>123</v>
      </c>
      <c r="H130" s="293"/>
      <c r="I130" s="294"/>
    </row>
    <row r="131" spans="1:9" s="163" customFormat="1" ht="15.75" customHeight="1" x14ac:dyDescent="0.3">
      <c r="A131" s="289" t="s">
        <v>124</v>
      </c>
      <c r="B131" s="290"/>
      <c r="C131" s="291"/>
      <c r="D131" s="291"/>
      <c r="E131" s="292"/>
      <c r="F131" s="291"/>
      <c r="G131" s="498" t="s">
        <v>196</v>
      </c>
      <c r="H131" s="293"/>
      <c r="I131" s="294"/>
    </row>
    <row r="132" spans="1:9" s="163" customFormat="1" ht="15.75" customHeight="1" x14ac:dyDescent="0.3">
      <c r="A132" s="295" t="s">
        <v>125</v>
      </c>
      <c r="B132" s="290"/>
      <c r="C132" s="291"/>
      <c r="D132" s="291"/>
      <c r="E132" s="292"/>
      <c r="F132" s="291"/>
      <c r="G132" s="498" t="s">
        <v>201</v>
      </c>
      <c r="H132" s="296"/>
      <c r="I132" s="294"/>
    </row>
    <row r="133" spans="1:9" s="29" customFormat="1" ht="42.75" customHeight="1" x14ac:dyDescent="0.3">
      <c r="A133" s="35" t="s">
        <v>25</v>
      </c>
      <c r="B133" s="57" t="s">
        <v>24</v>
      </c>
      <c r="C133" s="597" t="s">
        <v>1</v>
      </c>
      <c r="D133" s="597"/>
      <c r="E133" s="597"/>
      <c r="F133" s="513" t="s">
        <v>2</v>
      </c>
      <c r="G133" s="136" t="s">
        <v>0</v>
      </c>
      <c r="H133" s="143" t="s">
        <v>112</v>
      </c>
    </row>
    <row r="134" spans="1:9" s="29" customFormat="1" ht="24" customHeight="1" x14ac:dyDescent="0.3">
      <c r="A134" s="35"/>
      <c r="B134" s="57"/>
      <c r="C134" s="513" t="s">
        <v>3</v>
      </c>
      <c r="D134" s="513" t="s">
        <v>4</v>
      </c>
      <c r="E134" s="513" t="s">
        <v>5</v>
      </c>
      <c r="F134" s="56"/>
      <c r="G134" s="137"/>
      <c r="H134" s="144" t="s">
        <v>113</v>
      </c>
    </row>
    <row r="135" spans="1:9" s="117" customFormat="1" ht="15.75" x14ac:dyDescent="0.25">
      <c r="A135" s="83" t="s">
        <v>72</v>
      </c>
      <c r="B135" s="83"/>
      <c r="C135" s="83"/>
      <c r="D135" s="83"/>
      <c r="E135" s="83"/>
      <c r="F135" s="83"/>
      <c r="G135" s="115"/>
      <c r="H135" s="150"/>
    </row>
    <row r="136" spans="1:9" s="34" customFormat="1" ht="15.75" x14ac:dyDescent="0.25">
      <c r="A136" s="620" t="s">
        <v>6</v>
      </c>
      <c r="B136" s="621"/>
      <c r="C136" s="621"/>
      <c r="D136" s="621"/>
      <c r="E136" s="621"/>
      <c r="F136" s="621"/>
      <c r="G136" s="621"/>
      <c r="H136" s="149"/>
    </row>
    <row r="137" spans="1:9" s="37" customFormat="1" ht="30.75" customHeight="1" x14ac:dyDescent="0.25">
      <c r="A137" s="4" t="s">
        <v>75</v>
      </c>
      <c r="B137" s="112">
        <v>60</v>
      </c>
      <c r="C137" s="105">
        <v>1.2</v>
      </c>
      <c r="D137" s="105">
        <v>0.2</v>
      </c>
      <c r="E137" s="105">
        <v>6.1</v>
      </c>
      <c r="F137" s="105">
        <v>31.3</v>
      </c>
      <c r="G137" s="248" t="s">
        <v>76</v>
      </c>
      <c r="H137" s="156">
        <v>20</v>
      </c>
    </row>
    <row r="138" spans="1:9" s="34" customFormat="1" ht="20.25" customHeight="1" x14ac:dyDescent="0.25">
      <c r="A138" s="38" t="s">
        <v>30</v>
      </c>
      <c r="B138" s="33">
        <v>200</v>
      </c>
      <c r="C138" s="13">
        <v>5.12</v>
      </c>
      <c r="D138" s="13">
        <v>5.78</v>
      </c>
      <c r="E138" s="13">
        <v>10.86</v>
      </c>
      <c r="F138" s="13">
        <v>115.58</v>
      </c>
      <c r="G138" s="238" t="s">
        <v>77</v>
      </c>
      <c r="H138" s="153">
        <v>15</v>
      </c>
    </row>
    <row r="139" spans="1:9" s="34" customFormat="1" ht="15.75" x14ac:dyDescent="0.25">
      <c r="A139" s="39" t="s">
        <v>103</v>
      </c>
      <c r="B139" s="23">
        <v>100</v>
      </c>
      <c r="C139" s="24">
        <v>9.93</v>
      </c>
      <c r="D139" s="24">
        <v>12.66</v>
      </c>
      <c r="E139" s="24">
        <v>5.76</v>
      </c>
      <c r="F139" s="24">
        <v>176.7</v>
      </c>
      <c r="G139" s="184" t="s">
        <v>104</v>
      </c>
      <c r="H139" s="153">
        <v>36</v>
      </c>
    </row>
    <row r="140" spans="1:9" s="34" customFormat="1" ht="15.75" x14ac:dyDescent="0.25">
      <c r="A140" s="75" t="s">
        <v>14</v>
      </c>
      <c r="B140" s="112">
        <v>150</v>
      </c>
      <c r="C140" s="114">
        <v>8.3000000000000007</v>
      </c>
      <c r="D140" s="114">
        <v>6.3</v>
      </c>
      <c r="E140" s="114">
        <v>36</v>
      </c>
      <c r="F140" s="114">
        <v>233.7</v>
      </c>
      <c r="G140" s="239" t="s">
        <v>48</v>
      </c>
      <c r="H140" s="153">
        <v>15</v>
      </c>
    </row>
    <row r="141" spans="1:9" s="34" customFormat="1" ht="18" customHeight="1" x14ac:dyDescent="0.25">
      <c r="A141" s="4" t="s">
        <v>80</v>
      </c>
      <c r="B141" s="17">
        <v>200</v>
      </c>
      <c r="C141" s="7">
        <v>0.6</v>
      </c>
      <c r="D141" s="7">
        <v>0.2</v>
      </c>
      <c r="E141" s="7">
        <v>15.2</v>
      </c>
      <c r="F141" s="7">
        <v>65.3</v>
      </c>
      <c r="G141" s="185" t="s">
        <v>81</v>
      </c>
      <c r="H141" s="153">
        <v>12</v>
      </c>
    </row>
    <row r="142" spans="1:9" s="3" customFormat="1" ht="15.75" x14ac:dyDescent="0.25">
      <c r="A142" s="8" t="s">
        <v>34</v>
      </c>
      <c r="B142" s="73">
        <v>40</v>
      </c>
      <c r="C142" s="74">
        <v>3.16</v>
      </c>
      <c r="D142" s="74">
        <v>0.4</v>
      </c>
      <c r="E142" s="74">
        <v>19.32</v>
      </c>
      <c r="F142" s="74">
        <v>93.52</v>
      </c>
      <c r="G142" s="238" t="s">
        <v>42</v>
      </c>
      <c r="H142" s="146">
        <v>3.2</v>
      </c>
    </row>
    <row r="143" spans="1:9" s="34" customFormat="1" ht="31.5" x14ac:dyDescent="0.25">
      <c r="A143" s="82" t="s">
        <v>49</v>
      </c>
      <c r="B143" s="81">
        <v>30</v>
      </c>
      <c r="C143" s="74">
        <v>1.68</v>
      </c>
      <c r="D143" s="74">
        <v>0.33</v>
      </c>
      <c r="E143" s="74">
        <v>14.82</v>
      </c>
      <c r="F143" s="74">
        <v>68.97</v>
      </c>
      <c r="G143" s="240" t="s">
        <v>43</v>
      </c>
      <c r="H143" s="153">
        <v>3</v>
      </c>
    </row>
    <row r="144" spans="1:9" s="34" customFormat="1" ht="15.75" x14ac:dyDescent="0.25">
      <c r="A144" s="67" t="s">
        <v>7</v>
      </c>
      <c r="B144" s="9">
        <f>SUM(B137:B143)</f>
        <v>780</v>
      </c>
      <c r="C144" s="10">
        <f>SUM(C137:C143)</f>
        <v>29.990000000000002</v>
      </c>
      <c r="D144" s="10">
        <f t="shared" ref="D144:F144" si="6">SUM(D137:D143)</f>
        <v>25.869999999999997</v>
      </c>
      <c r="E144" s="10">
        <f t="shared" si="6"/>
        <v>108.06</v>
      </c>
      <c r="F144" s="10">
        <f t="shared" si="6"/>
        <v>785.06999999999994</v>
      </c>
      <c r="G144" s="48"/>
      <c r="H144" s="153">
        <f>SUM(H137:H143)</f>
        <v>104.2</v>
      </c>
    </row>
    <row r="145" spans="1:9" s="3" customFormat="1" ht="15.75" customHeight="1" x14ac:dyDescent="0.25">
      <c r="A145" s="494"/>
      <c r="B145" s="495"/>
      <c r="C145" s="496"/>
      <c r="D145" s="496"/>
      <c r="E145" s="496"/>
      <c r="F145" s="496"/>
      <c r="G145" s="497"/>
      <c r="H145" s="222"/>
    </row>
    <row r="146" spans="1:9" s="163" customFormat="1" ht="15.75" customHeight="1" x14ac:dyDescent="0.3">
      <c r="A146" s="289" t="s">
        <v>122</v>
      </c>
      <c r="B146" s="290"/>
      <c r="C146" s="291"/>
      <c r="D146" s="291"/>
      <c r="E146" s="292"/>
      <c r="F146" s="291"/>
      <c r="G146" s="498" t="s">
        <v>123</v>
      </c>
      <c r="H146" s="293"/>
      <c r="I146" s="294"/>
    </row>
    <row r="147" spans="1:9" s="163" customFormat="1" ht="15.75" customHeight="1" x14ac:dyDescent="0.3">
      <c r="A147" s="289" t="s">
        <v>124</v>
      </c>
      <c r="B147" s="290"/>
      <c r="C147" s="291"/>
      <c r="D147" s="291"/>
      <c r="E147" s="292"/>
      <c r="F147" s="291"/>
      <c r="G147" s="498" t="s">
        <v>196</v>
      </c>
      <c r="H147" s="293"/>
      <c r="I147" s="294"/>
    </row>
    <row r="148" spans="1:9" s="163" customFormat="1" ht="15.75" customHeight="1" x14ac:dyDescent="0.3">
      <c r="A148" s="295" t="s">
        <v>125</v>
      </c>
      <c r="B148" s="290"/>
      <c r="C148" s="291"/>
      <c r="D148" s="291"/>
      <c r="E148" s="292"/>
      <c r="F148" s="291"/>
      <c r="G148" s="498" t="s">
        <v>201</v>
      </c>
      <c r="H148" s="296"/>
      <c r="I148" s="294"/>
    </row>
    <row r="149" spans="1:9" s="29" customFormat="1" ht="42.75" customHeight="1" x14ac:dyDescent="0.3">
      <c r="A149" s="35" t="s">
        <v>25</v>
      </c>
      <c r="B149" s="57" t="s">
        <v>24</v>
      </c>
      <c r="C149" s="597" t="s">
        <v>1</v>
      </c>
      <c r="D149" s="597"/>
      <c r="E149" s="597"/>
      <c r="F149" s="513" t="s">
        <v>2</v>
      </c>
      <c r="G149" s="136" t="s">
        <v>0</v>
      </c>
      <c r="H149" s="143" t="s">
        <v>112</v>
      </c>
    </row>
    <row r="150" spans="1:9" s="29" customFormat="1" ht="24" customHeight="1" x14ac:dyDescent="0.3">
      <c r="A150" s="35"/>
      <c r="B150" s="57"/>
      <c r="C150" s="513" t="s">
        <v>3</v>
      </c>
      <c r="D150" s="513" t="s">
        <v>4</v>
      </c>
      <c r="E150" s="513" t="s">
        <v>5</v>
      </c>
      <c r="F150" s="56"/>
      <c r="G150" s="137"/>
      <c r="H150" s="144" t="s">
        <v>113</v>
      </c>
    </row>
    <row r="151" spans="1:9" s="34" customFormat="1" ht="15.75" x14ac:dyDescent="0.25">
      <c r="A151" s="83" t="s">
        <v>78</v>
      </c>
      <c r="B151" s="83"/>
      <c r="C151" s="83"/>
      <c r="D151" s="83"/>
      <c r="E151" s="83"/>
      <c r="F151" s="83"/>
      <c r="G151" s="124"/>
      <c r="H151" s="149"/>
    </row>
    <row r="152" spans="1:9" s="158" customFormat="1" ht="16.5" customHeight="1" x14ac:dyDescent="0.25">
      <c r="A152" s="622" t="s">
        <v>6</v>
      </c>
      <c r="B152" s="623"/>
      <c r="C152" s="623"/>
      <c r="D152" s="623"/>
      <c r="E152" s="623"/>
      <c r="F152" s="623"/>
      <c r="G152" s="623"/>
      <c r="H152" s="157"/>
    </row>
    <row r="153" spans="1:9" s="34" customFormat="1" ht="30.75" customHeight="1" x14ac:dyDescent="0.25">
      <c r="A153" s="38" t="s">
        <v>56</v>
      </c>
      <c r="B153" s="104">
        <v>60</v>
      </c>
      <c r="C153" s="105">
        <v>0.67</v>
      </c>
      <c r="D153" s="105">
        <v>0.06</v>
      </c>
      <c r="E153" s="105">
        <v>2.1</v>
      </c>
      <c r="F153" s="105">
        <v>12.8</v>
      </c>
      <c r="G153" s="184" t="s">
        <v>45</v>
      </c>
      <c r="H153" s="153">
        <v>20</v>
      </c>
    </row>
    <row r="154" spans="1:9" s="34" customFormat="1" ht="36" customHeight="1" x14ac:dyDescent="0.25">
      <c r="A154" s="19" t="s">
        <v>32</v>
      </c>
      <c r="B154" s="91">
        <v>200</v>
      </c>
      <c r="C154" s="80">
        <v>5.0999999999999996</v>
      </c>
      <c r="D154" s="80">
        <v>5.78</v>
      </c>
      <c r="E154" s="80">
        <v>18.5</v>
      </c>
      <c r="F154" s="80">
        <v>146.41999999999999</v>
      </c>
      <c r="G154" s="242" t="s">
        <v>53</v>
      </c>
      <c r="H154" s="153">
        <v>15</v>
      </c>
    </row>
    <row r="155" spans="1:9" s="34" customFormat="1" ht="15.75" x14ac:dyDescent="0.25">
      <c r="A155" s="39" t="s">
        <v>28</v>
      </c>
      <c r="B155" s="23">
        <v>200</v>
      </c>
      <c r="C155" s="24">
        <v>14.54</v>
      </c>
      <c r="D155" s="24">
        <v>15.46</v>
      </c>
      <c r="E155" s="24">
        <v>34.200000000000003</v>
      </c>
      <c r="F155" s="24">
        <v>334.41</v>
      </c>
      <c r="G155" s="184" t="s">
        <v>52</v>
      </c>
      <c r="H155" s="153">
        <v>51</v>
      </c>
    </row>
    <row r="156" spans="1:9" s="34" customFormat="1" ht="15.75" x14ac:dyDescent="0.25">
      <c r="A156" s="18" t="s">
        <v>29</v>
      </c>
      <c r="B156" s="17">
        <v>200</v>
      </c>
      <c r="C156" s="7">
        <v>0.5</v>
      </c>
      <c r="D156" s="7">
        <v>0</v>
      </c>
      <c r="E156" s="7">
        <v>19.8</v>
      </c>
      <c r="F156" s="7">
        <v>81</v>
      </c>
      <c r="G156" s="246" t="s">
        <v>63</v>
      </c>
      <c r="H156" s="153">
        <v>12</v>
      </c>
    </row>
    <row r="157" spans="1:9" s="34" customFormat="1" ht="15.75" x14ac:dyDescent="0.25">
      <c r="A157" s="8" t="s">
        <v>34</v>
      </c>
      <c r="B157" s="90">
        <v>40</v>
      </c>
      <c r="C157" s="74">
        <v>3.16</v>
      </c>
      <c r="D157" s="74">
        <v>0.4</v>
      </c>
      <c r="E157" s="74">
        <v>19.32</v>
      </c>
      <c r="F157" s="74">
        <v>93.52</v>
      </c>
      <c r="G157" s="238" t="s">
        <v>42</v>
      </c>
      <c r="H157" s="153">
        <v>3.2</v>
      </c>
    </row>
    <row r="158" spans="1:9" s="34" customFormat="1" ht="31.5" x14ac:dyDescent="0.25">
      <c r="A158" s="155" t="s">
        <v>49</v>
      </c>
      <c r="B158" s="81">
        <v>30</v>
      </c>
      <c r="C158" s="74">
        <v>1.68</v>
      </c>
      <c r="D158" s="74">
        <v>0.33</v>
      </c>
      <c r="E158" s="74">
        <v>14.82</v>
      </c>
      <c r="F158" s="74">
        <v>68.97</v>
      </c>
      <c r="G158" s="240" t="s">
        <v>43</v>
      </c>
      <c r="H158" s="153">
        <v>3</v>
      </c>
    </row>
    <row r="159" spans="1:9" s="34" customFormat="1" ht="15.75" x14ac:dyDescent="0.25">
      <c r="A159" s="66" t="s">
        <v>7</v>
      </c>
      <c r="B159" s="36">
        <f>SUM(B153:B158)</f>
        <v>730</v>
      </c>
      <c r="C159" s="134">
        <f>SUM(C153:C158)</f>
        <v>25.65</v>
      </c>
      <c r="D159" s="134">
        <f t="shared" ref="D159:F159" si="7">SUM(D153:D158)</f>
        <v>22.029999999999998</v>
      </c>
      <c r="E159" s="134">
        <f t="shared" si="7"/>
        <v>108.74000000000001</v>
      </c>
      <c r="F159" s="134">
        <f t="shared" si="7"/>
        <v>737.12</v>
      </c>
      <c r="G159" s="118"/>
      <c r="H159" s="153">
        <f>SUM(H153:H158)</f>
        <v>104.2</v>
      </c>
    </row>
    <row r="160" spans="1:9" s="34" customFormat="1" ht="15.75" x14ac:dyDescent="0.25">
      <c r="A160" s="127" t="s">
        <v>37</v>
      </c>
      <c r="B160" s="128">
        <v>700</v>
      </c>
      <c r="C160" s="129" t="s">
        <v>38</v>
      </c>
      <c r="D160" s="129" t="s">
        <v>39</v>
      </c>
      <c r="E160" s="129" t="s">
        <v>40</v>
      </c>
      <c r="F160" s="129" t="s">
        <v>41</v>
      </c>
      <c r="G160" s="118"/>
      <c r="H160" s="153"/>
    </row>
    <row r="161" spans="1:9" s="3" customFormat="1" ht="15.75" customHeight="1" x14ac:dyDescent="0.25">
      <c r="A161" s="494"/>
      <c r="B161" s="495"/>
      <c r="C161" s="496"/>
      <c r="D161" s="496"/>
      <c r="E161" s="496"/>
      <c r="F161" s="496"/>
      <c r="G161" s="497"/>
      <c r="H161" s="222"/>
    </row>
    <row r="162" spans="1:9" s="163" customFormat="1" ht="15.75" customHeight="1" x14ac:dyDescent="0.3">
      <c r="A162" s="289" t="s">
        <v>122</v>
      </c>
      <c r="B162" s="290"/>
      <c r="C162" s="291"/>
      <c r="D162" s="291"/>
      <c r="E162" s="292"/>
      <c r="F162" s="291"/>
      <c r="G162" s="498" t="s">
        <v>123</v>
      </c>
      <c r="H162" s="293"/>
      <c r="I162" s="294"/>
    </row>
    <row r="163" spans="1:9" s="163" customFormat="1" ht="15.75" customHeight="1" x14ac:dyDescent="0.3">
      <c r="A163" s="289" t="s">
        <v>124</v>
      </c>
      <c r="B163" s="290"/>
      <c r="C163" s="291"/>
      <c r="D163" s="291"/>
      <c r="E163" s="292"/>
      <c r="F163" s="291"/>
      <c r="G163" s="498" t="s">
        <v>196</v>
      </c>
      <c r="H163" s="293"/>
      <c r="I163" s="294"/>
    </row>
    <row r="164" spans="1:9" s="163" customFormat="1" ht="15.75" customHeight="1" x14ac:dyDescent="0.3">
      <c r="A164" s="295" t="s">
        <v>125</v>
      </c>
      <c r="B164" s="290"/>
      <c r="C164" s="291"/>
      <c r="D164" s="291"/>
      <c r="E164" s="292"/>
      <c r="F164" s="291"/>
      <c r="G164" s="498" t="s">
        <v>201</v>
      </c>
      <c r="H164" s="296"/>
      <c r="I164" s="294"/>
    </row>
    <row r="165" spans="1:9" s="29" customFormat="1" ht="42.75" customHeight="1" x14ac:dyDescent="0.3">
      <c r="A165" s="35" t="s">
        <v>25</v>
      </c>
      <c r="B165" s="57" t="s">
        <v>24</v>
      </c>
      <c r="C165" s="597" t="s">
        <v>1</v>
      </c>
      <c r="D165" s="597"/>
      <c r="E165" s="597"/>
      <c r="F165" s="513" t="s">
        <v>2</v>
      </c>
      <c r="G165" s="136" t="s">
        <v>0</v>
      </c>
      <c r="H165" s="143" t="s">
        <v>112</v>
      </c>
    </row>
    <row r="166" spans="1:9" s="29" customFormat="1" ht="24" customHeight="1" x14ac:dyDescent="0.3">
      <c r="A166" s="35"/>
      <c r="B166" s="57"/>
      <c r="C166" s="513" t="s">
        <v>3</v>
      </c>
      <c r="D166" s="513" t="s">
        <v>4</v>
      </c>
      <c r="E166" s="513" t="s">
        <v>5</v>
      </c>
      <c r="F166" s="56"/>
      <c r="G166" s="137"/>
      <c r="H166" s="144" t="s">
        <v>113</v>
      </c>
    </row>
    <row r="167" spans="1:9" s="125" customFormat="1" ht="15.75" x14ac:dyDescent="0.25">
      <c r="A167" s="83" t="s">
        <v>79</v>
      </c>
      <c r="B167" s="83"/>
      <c r="C167" s="83"/>
      <c r="D167" s="83"/>
      <c r="E167" s="83"/>
      <c r="F167" s="83"/>
      <c r="G167" s="115"/>
      <c r="H167" s="226"/>
    </row>
    <row r="168" spans="1:9" s="2" customFormat="1" ht="22.5" customHeight="1" x14ac:dyDescent="0.25">
      <c r="A168" s="626" t="s">
        <v>6</v>
      </c>
      <c r="B168" s="626"/>
      <c r="C168" s="626"/>
      <c r="D168" s="626"/>
      <c r="E168" s="626"/>
      <c r="F168" s="626"/>
      <c r="G168" s="626"/>
      <c r="H168" s="249"/>
    </row>
    <row r="169" spans="1:9" s="1" customFormat="1" ht="21" customHeight="1" x14ac:dyDescent="0.25">
      <c r="A169" s="135" t="s">
        <v>107</v>
      </c>
      <c r="B169" s="104">
        <v>60</v>
      </c>
      <c r="C169" s="105">
        <v>0.78</v>
      </c>
      <c r="D169" s="105">
        <v>2.7</v>
      </c>
      <c r="E169" s="105">
        <v>4.62</v>
      </c>
      <c r="F169" s="105">
        <v>45.6</v>
      </c>
      <c r="G169" s="182" t="s">
        <v>108</v>
      </c>
      <c r="H169" s="159">
        <v>20</v>
      </c>
    </row>
    <row r="170" spans="1:9" s="2" customFormat="1" ht="15.75" x14ac:dyDescent="0.25">
      <c r="A170" s="38" t="s">
        <v>60</v>
      </c>
      <c r="B170" s="106">
        <v>200</v>
      </c>
      <c r="C170" s="107">
        <v>3.39</v>
      </c>
      <c r="D170" s="107">
        <v>3.6</v>
      </c>
      <c r="E170" s="107">
        <v>10.84</v>
      </c>
      <c r="F170" s="107">
        <v>89.32</v>
      </c>
      <c r="G170" s="184" t="s">
        <v>59</v>
      </c>
      <c r="H170" s="160">
        <v>15</v>
      </c>
    </row>
    <row r="171" spans="1:9" s="2" customFormat="1" ht="33" customHeight="1" x14ac:dyDescent="0.25">
      <c r="A171" s="19" t="s">
        <v>105</v>
      </c>
      <c r="B171" s="92">
        <v>105</v>
      </c>
      <c r="C171" s="93">
        <v>12.83</v>
      </c>
      <c r="D171" s="93">
        <v>12.97</v>
      </c>
      <c r="E171" s="93">
        <v>10.27</v>
      </c>
      <c r="F171" s="93">
        <v>209.13</v>
      </c>
      <c r="G171" s="181" t="s">
        <v>106</v>
      </c>
      <c r="H171" s="160">
        <v>36</v>
      </c>
    </row>
    <row r="172" spans="1:9" s="3" customFormat="1" ht="15.75" x14ac:dyDescent="0.25">
      <c r="A172" s="19" t="s">
        <v>90</v>
      </c>
      <c r="B172" s="20">
        <v>150</v>
      </c>
      <c r="C172" s="14">
        <v>3.03</v>
      </c>
      <c r="D172" s="14">
        <v>5.94</v>
      </c>
      <c r="E172" s="14">
        <v>20.98</v>
      </c>
      <c r="F172" s="14">
        <v>157.5</v>
      </c>
      <c r="G172" s="184" t="s">
        <v>109</v>
      </c>
      <c r="H172" s="146">
        <v>15</v>
      </c>
    </row>
    <row r="173" spans="1:9" x14ac:dyDescent="0.3">
      <c r="A173" s="4" t="s">
        <v>35</v>
      </c>
      <c r="B173" s="5">
        <v>200</v>
      </c>
      <c r="C173" s="6">
        <v>0.16</v>
      </c>
      <c r="D173" s="6">
        <v>0.16</v>
      </c>
      <c r="E173" s="6">
        <v>27.88</v>
      </c>
      <c r="F173" s="6">
        <v>114.6</v>
      </c>
      <c r="G173" s="238" t="s">
        <v>44</v>
      </c>
      <c r="H173" s="161">
        <v>12</v>
      </c>
    </row>
    <row r="174" spans="1:9" s="46" customFormat="1" ht="32.25" customHeight="1" x14ac:dyDescent="0.25">
      <c r="A174" s="8" t="s">
        <v>34</v>
      </c>
      <c r="B174" s="73">
        <v>40</v>
      </c>
      <c r="C174" s="74">
        <v>3.16</v>
      </c>
      <c r="D174" s="74">
        <v>0.4</v>
      </c>
      <c r="E174" s="74">
        <v>19.32</v>
      </c>
      <c r="F174" s="74">
        <v>93.52</v>
      </c>
      <c r="G174" s="238" t="s">
        <v>42</v>
      </c>
      <c r="H174" s="162">
        <v>3.2</v>
      </c>
    </row>
    <row r="175" spans="1:9" s="46" customFormat="1" ht="35.25" customHeight="1" x14ac:dyDescent="0.25">
      <c r="A175" s="82" t="s">
        <v>49</v>
      </c>
      <c r="B175" s="81">
        <v>30</v>
      </c>
      <c r="C175" s="74">
        <v>1.68</v>
      </c>
      <c r="D175" s="74">
        <v>0.33</v>
      </c>
      <c r="E175" s="74">
        <v>14.82</v>
      </c>
      <c r="F175" s="74">
        <v>68.97</v>
      </c>
      <c r="G175" s="240" t="s">
        <v>43</v>
      </c>
      <c r="H175" s="162">
        <v>3</v>
      </c>
    </row>
    <row r="176" spans="1:9" x14ac:dyDescent="0.3">
      <c r="A176" s="66" t="s">
        <v>7</v>
      </c>
      <c r="B176" s="36">
        <f>SUM(B169:B175)</f>
        <v>785</v>
      </c>
      <c r="C176" s="11">
        <f>SUM(C169:C175)</f>
        <v>25.03</v>
      </c>
      <c r="D176" s="11">
        <f>SUM(D169:D175)</f>
        <v>26.1</v>
      </c>
      <c r="E176" s="11">
        <f>SUM(E169:E175)</f>
        <v>108.72999999999999</v>
      </c>
      <c r="F176" s="11">
        <f>SUM(F169:F175)</f>
        <v>778.64</v>
      </c>
      <c r="G176" s="102"/>
      <c r="H176" s="160">
        <f>SUM(H169:H175)</f>
        <v>104.2</v>
      </c>
    </row>
    <row r="177" spans="1:7" x14ac:dyDescent="0.3">
      <c r="A177" s="21" t="s">
        <v>8</v>
      </c>
      <c r="B177" s="71">
        <f>(B176+B159+B144+B128+B112)/5</f>
        <v>779</v>
      </c>
      <c r="C177" s="71">
        <f>(C176+C159+C144+C128+C112)/5</f>
        <v>25.534400000000002</v>
      </c>
      <c r="D177" s="71">
        <f>(D176+D159+D144+D128+D112)/5</f>
        <v>24.235999999999997</v>
      </c>
      <c r="E177" s="71">
        <f>(E176+E159+E144+E128+E112)/5</f>
        <v>109.69199999999998</v>
      </c>
      <c r="F177" s="71">
        <f>(F176+F159+F144+F128+F112)/5</f>
        <v>763.50800000000004</v>
      </c>
      <c r="G177" s="103"/>
    </row>
    <row r="178" spans="1:7" x14ac:dyDescent="0.3">
      <c r="A178" s="21"/>
      <c r="B178" s="22"/>
      <c r="C178" s="11"/>
      <c r="D178" s="11"/>
      <c r="E178" s="11"/>
      <c r="F178" s="11"/>
      <c r="G178" s="51"/>
    </row>
    <row r="179" spans="1:7" x14ac:dyDescent="0.3">
      <c r="A179" s="127" t="s">
        <v>37</v>
      </c>
      <c r="B179" s="128">
        <v>700</v>
      </c>
      <c r="C179" s="129" t="s">
        <v>38</v>
      </c>
      <c r="D179" s="129" t="s">
        <v>39</v>
      </c>
      <c r="E179" s="129" t="s">
        <v>40</v>
      </c>
      <c r="F179" s="129" t="s">
        <v>41</v>
      </c>
      <c r="G179" s="70"/>
    </row>
    <row r="180" spans="1:7" x14ac:dyDescent="0.3">
      <c r="A180" s="55" t="s">
        <v>9</v>
      </c>
      <c r="B180" s="126"/>
      <c r="C180" s="68">
        <f>(C177+C96)/2</f>
        <v>25.092599999999997</v>
      </c>
      <c r="D180" s="68">
        <f>(D177+D96)/2</f>
        <v>24.099999999999994</v>
      </c>
      <c r="E180" s="68">
        <f>(E177+E96)/2</f>
        <v>110.95399999999998</v>
      </c>
      <c r="F180" s="68">
        <f>(F177+F96)/2</f>
        <v>758.86500000000001</v>
      </c>
    </row>
    <row r="181" spans="1:7" ht="19.5" thickBot="1" x14ac:dyDescent="0.35">
      <c r="A181" s="54" t="s">
        <v>17</v>
      </c>
      <c r="B181" s="62"/>
      <c r="C181" s="41">
        <f>C180/C182%</f>
        <v>32.587792207792205</v>
      </c>
      <c r="D181" s="41">
        <f>D180/D182%</f>
        <v>30.506329113924043</v>
      </c>
      <c r="E181" s="41">
        <f>E180/E182%</f>
        <v>33.120597014925366</v>
      </c>
      <c r="F181" s="41">
        <f>F180/F182%</f>
        <v>32.292127659574469</v>
      </c>
    </row>
    <row r="182" spans="1:7" ht="53.25" customHeight="1" thickBot="1" x14ac:dyDescent="0.35">
      <c r="A182" s="53" t="s">
        <v>10</v>
      </c>
      <c r="B182" s="63"/>
      <c r="C182" s="42">
        <v>77</v>
      </c>
      <c r="D182" s="42">
        <v>79</v>
      </c>
      <c r="E182" s="42">
        <v>335</v>
      </c>
      <c r="F182" s="42">
        <v>2350</v>
      </c>
    </row>
    <row r="183" spans="1:7" x14ac:dyDescent="0.3">
      <c r="A183" s="58" t="s">
        <v>11</v>
      </c>
      <c r="B183" s="59"/>
      <c r="C183" s="43"/>
      <c r="D183" s="43"/>
      <c r="E183" s="44" t="s">
        <v>12</v>
      </c>
      <c r="F183" s="27"/>
    </row>
    <row r="184" spans="1:7" x14ac:dyDescent="0.3">
      <c r="A184" s="60"/>
      <c r="B184" s="61"/>
      <c r="C184" s="45" t="s">
        <v>6</v>
      </c>
      <c r="D184" s="45">
        <f>F180/F182%</f>
        <v>32.292127659574469</v>
      </c>
      <c r="E184" s="45" t="s">
        <v>13</v>
      </c>
      <c r="F184" s="27"/>
    </row>
    <row r="186" spans="1:7" ht="47.25" customHeight="1" x14ac:dyDescent="0.3">
      <c r="A186" s="618" t="s">
        <v>18</v>
      </c>
      <c r="B186" s="618"/>
      <c r="C186" s="618"/>
      <c r="D186" s="618"/>
      <c r="E186" s="618"/>
      <c r="F186" s="618"/>
      <c r="G186" s="601"/>
    </row>
    <row r="187" spans="1:7" ht="78" customHeight="1" x14ac:dyDescent="0.3">
      <c r="A187" s="617" t="s">
        <v>82</v>
      </c>
      <c r="B187" s="617"/>
      <c r="C187" s="617"/>
      <c r="D187" s="617"/>
      <c r="E187" s="616"/>
      <c r="F187" s="616"/>
      <c r="G187" s="616"/>
    </row>
    <row r="188" spans="1:7" ht="29.25" customHeight="1" x14ac:dyDescent="0.3">
      <c r="A188" s="616" t="s">
        <v>33</v>
      </c>
      <c r="B188" s="616"/>
      <c r="C188" s="616"/>
      <c r="D188" s="616"/>
      <c r="E188" s="616"/>
      <c r="F188" s="616"/>
      <c r="G188" s="619"/>
    </row>
    <row r="189" spans="1:7" ht="44.25" customHeight="1" x14ac:dyDescent="0.3">
      <c r="A189" s="616" t="s">
        <v>26</v>
      </c>
      <c r="B189" s="616"/>
      <c r="C189" s="616"/>
      <c r="D189" s="616"/>
      <c r="E189" s="616"/>
      <c r="F189" s="616"/>
      <c r="G189" s="601"/>
    </row>
  </sheetData>
  <mergeCells count="34">
    <mergeCell ref="A5:G5"/>
    <mergeCell ref="A189:G189"/>
    <mergeCell ref="A187:G187"/>
    <mergeCell ref="A186:G186"/>
    <mergeCell ref="A188:G188"/>
    <mergeCell ref="A136:G136"/>
    <mergeCell ref="A152:G152"/>
    <mergeCell ref="A120:G120"/>
    <mergeCell ref="A168:G168"/>
    <mergeCell ref="A6:H6"/>
    <mergeCell ref="A7:H7"/>
    <mergeCell ref="A8:H8"/>
    <mergeCell ref="A9:H9"/>
    <mergeCell ref="A87:G87"/>
    <mergeCell ref="A23:G23"/>
    <mergeCell ref="A10:H10"/>
    <mergeCell ref="A11:H11"/>
    <mergeCell ref="A12:H12"/>
    <mergeCell ref="C20:E20"/>
    <mergeCell ref="A104:G104"/>
    <mergeCell ref="A71:G71"/>
    <mergeCell ref="A13:H13"/>
    <mergeCell ref="A14:H14"/>
    <mergeCell ref="A39:G39"/>
    <mergeCell ref="A55:G55"/>
    <mergeCell ref="C36:E36"/>
    <mergeCell ref="C101:E101"/>
    <mergeCell ref="C117:E117"/>
    <mergeCell ref="C133:E133"/>
    <mergeCell ref="C149:E149"/>
    <mergeCell ref="C165:E165"/>
    <mergeCell ref="C52:E52"/>
    <mergeCell ref="C68:E68"/>
    <mergeCell ref="C84:E8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topLeftCell="A94" workbookViewId="0">
      <selection activeCell="A102" sqref="A102"/>
    </sheetView>
  </sheetViews>
  <sheetFormatPr defaultRowHeight="15.75" x14ac:dyDescent="0.25"/>
  <cols>
    <col min="1" max="1" width="34.5703125" style="2" customWidth="1"/>
    <col min="2" max="2" width="9.85546875" style="439" customWidth="1"/>
    <col min="3" max="3" width="12.7109375" style="440" customWidth="1"/>
    <col min="4" max="4" width="16.28515625" style="440" customWidth="1"/>
    <col min="5" max="5" width="18.5703125" style="440" customWidth="1"/>
    <col min="6" max="6" width="17.5703125" style="440" customWidth="1"/>
    <col min="7" max="7" width="14.28515625" style="177" customWidth="1"/>
    <col min="8" max="8" width="9.140625" style="507"/>
    <col min="9" max="9" width="9.140625" style="2"/>
  </cols>
  <sheetData>
    <row r="1" spans="1:9" s="163" customFormat="1" ht="18.75" x14ac:dyDescent="0.3">
      <c r="A1" s="289" t="s">
        <v>122</v>
      </c>
      <c r="B1" s="290"/>
      <c r="C1" s="291"/>
      <c r="D1" s="291"/>
      <c r="E1" s="292"/>
      <c r="F1" s="291"/>
      <c r="G1" s="498" t="s">
        <v>123</v>
      </c>
      <c r="H1" s="293"/>
      <c r="I1" s="294"/>
    </row>
    <row r="2" spans="1:9" s="163" customFormat="1" ht="18.75" x14ac:dyDescent="0.3">
      <c r="A2" s="289" t="s">
        <v>124</v>
      </c>
      <c r="B2" s="290"/>
      <c r="C2" s="291"/>
      <c r="D2" s="291"/>
      <c r="E2" s="292"/>
      <c r="F2" s="291"/>
      <c r="G2" s="498" t="s">
        <v>196</v>
      </c>
      <c r="H2" s="293"/>
      <c r="I2" s="294"/>
    </row>
    <row r="3" spans="1:9" s="163" customFormat="1" ht="18.75" x14ac:dyDescent="0.3">
      <c r="A3" s="295" t="s">
        <v>125</v>
      </c>
      <c r="B3" s="290"/>
      <c r="C3" s="291"/>
      <c r="D3" s="291"/>
      <c r="E3" s="292"/>
      <c r="F3" s="291"/>
      <c r="G3" s="498" t="s">
        <v>201</v>
      </c>
      <c r="H3" s="296"/>
      <c r="I3" s="294"/>
    </row>
    <row r="5" spans="1:9" ht="90" customHeight="1" x14ac:dyDescent="0.25">
      <c r="A5" s="567" t="s">
        <v>152</v>
      </c>
      <c r="B5" s="567"/>
      <c r="C5" s="567"/>
      <c r="D5" s="567"/>
      <c r="E5" s="567"/>
      <c r="F5" s="567"/>
      <c r="G5" s="568"/>
      <c r="H5" s="568"/>
      <c r="I5" s="441"/>
    </row>
    <row r="6" spans="1:9" ht="51" customHeight="1" x14ac:dyDescent="0.25">
      <c r="A6" s="629" t="s">
        <v>114</v>
      </c>
      <c r="B6" s="629"/>
      <c r="C6" s="629"/>
      <c r="D6" s="629"/>
      <c r="E6" s="630"/>
      <c r="F6" s="630"/>
      <c r="G6" s="630"/>
      <c r="H6" s="631"/>
      <c r="I6" s="1"/>
    </row>
    <row r="7" spans="1:9" ht="33.75" customHeight="1" x14ac:dyDescent="0.25">
      <c r="A7" s="629" t="s">
        <v>115</v>
      </c>
      <c r="B7" s="629"/>
      <c r="C7" s="629"/>
      <c r="D7" s="629"/>
      <c r="E7" s="629"/>
      <c r="F7" s="629"/>
      <c r="G7" s="629"/>
      <c r="H7" s="631"/>
      <c r="I7" s="1"/>
    </row>
    <row r="8" spans="1:9" ht="15.75" customHeight="1" x14ac:dyDescent="0.25">
      <c r="A8" s="629" t="s">
        <v>116</v>
      </c>
      <c r="B8" s="629"/>
      <c r="C8" s="629"/>
      <c r="D8" s="629"/>
      <c r="E8" s="629"/>
      <c r="F8" s="629"/>
      <c r="G8" s="629"/>
      <c r="H8" s="631"/>
      <c r="I8" s="3"/>
    </row>
    <row r="9" spans="1:9" ht="15.75" customHeight="1" x14ac:dyDescent="0.25">
      <c r="A9" s="629" t="s">
        <v>117</v>
      </c>
      <c r="B9" s="629"/>
      <c r="C9" s="629"/>
      <c r="D9" s="629"/>
      <c r="E9" s="629"/>
      <c r="F9" s="629"/>
      <c r="G9" s="629"/>
      <c r="H9" s="631"/>
      <c r="I9" s="3"/>
    </row>
    <row r="10" spans="1:9" ht="15.75" customHeight="1" x14ac:dyDescent="0.25">
      <c r="A10" s="629" t="s">
        <v>118</v>
      </c>
      <c r="B10" s="629"/>
      <c r="C10" s="629"/>
      <c r="D10" s="629"/>
      <c r="E10" s="629"/>
      <c r="F10" s="629"/>
      <c r="G10" s="629"/>
      <c r="H10" s="631"/>
      <c r="I10" s="3"/>
    </row>
    <row r="11" spans="1:9" ht="15.75" customHeight="1" x14ac:dyDescent="0.25">
      <c r="A11" s="632" t="s">
        <v>119</v>
      </c>
      <c r="B11" s="630"/>
      <c r="C11" s="630"/>
      <c r="D11" s="630"/>
      <c r="E11" s="630"/>
      <c r="F11" s="633"/>
      <c r="G11" s="633"/>
      <c r="H11" s="631"/>
      <c r="I11" s="3"/>
    </row>
    <row r="12" spans="1:9" ht="15.75" customHeight="1" x14ac:dyDescent="0.25">
      <c r="A12" s="634" t="s">
        <v>120</v>
      </c>
      <c r="B12" s="635"/>
      <c r="C12" s="635"/>
      <c r="D12" s="635"/>
      <c r="E12" s="635"/>
      <c r="F12" s="631"/>
      <c r="G12" s="631"/>
      <c r="H12" s="631"/>
      <c r="I12" s="3"/>
    </row>
    <row r="13" spans="1:9" ht="15.75" customHeight="1" x14ac:dyDescent="0.25">
      <c r="A13" s="630" t="s">
        <v>33</v>
      </c>
      <c r="B13" s="630"/>
      <c r="C13" s="630"/>
      <c r="D13" s="630"/>
      <c r="E13" s="636"/>
      <c r="F13" s="631"/>
      <c r="G13" s="631"/>
      <c r="H13" s="631"/>
      <c r="I13" s="3"/>
    </row>
    <row r="14" spans="1:9" ht="15.75" customHeight="1" x14ac:dyDescent="0.25">
      <c r="A14" s="630" t="s">
        <v>121</v>
      </c>
      <c r="B14" s="630"/>
      <c r="C14" s="630"/>
      <c r="D14" s="630"/>
      <c r="E14" s="635"/>
      <c r="F14" s="631"/>
      <c r="G14" s="631"/>
      <c r="H14" s="631"/>
      <c r="I14" s="3"/>
    </row>
    <row r="15" spans="1:9" ht="15" customHeight="1" x14ac:dyDescent="0.25">
      <c r="A15" s="451"/>
      <c r="B15" s="451"/>
      <c r="C15" s="451"/>
      <c r="D15" s="451"/>
      <c r="E15" s="249"/>
      <c r="F15" s="452"/>
      <c r="G15" s="452"/>
      <c r="H15" s="501"/>
      <c r="I15" s="3"/>
    </row>
    <row r="16" spans="1:9" ht="15" customHeight="1" x14ac:dyDescent="0.25">
      <c r="A16" s="451"/>
      <c r="B16" s="451"/>
      <c r="C16" s="451"/>
      <c r="D16" s="451"/>
      <c r="E16" s="249"/>
      <c r="F16" s="452"/>
      <c r="G16" s="452"/>
      <c r="H16" s="501"/>
      <c r="I16" s="3"/>
    </row>
    <row r="17" spans="1:9" s="163" customFormat="1" ht="18.75" x14ac:dyDescent="0.3">
      <c r="A17" s="289" t="s">
        <v>122</v>
      </c>
      <c r="B17" s="290"/>
      <c r="C17" s="291"/>
      <c r="D17" s="291"/>
      <c r="E17" s="292"/>
      <c r="F17" s="291"/>
      <c r="G17" s="498" t="s">
        <v>123</v>
      </c>
      <c r="H17" s="293"/>
      <c r="I17" s="294"/>
    </row>
    <row r="18" spans="1:9" s="163" customFormat="1" ht="18.75" x14ac:dyDescent="0.3">
      <c r="A18" s="289" t="s">
        <v>124</v>
      </c>
      <c r="B18" s="290"/>
      <c r="C18" s="291"/>
      <c r="D18" s="291"/>
      <c r="E18" s="292"/>
      <c r="F18" s="291"/>
      <c r="G18" s="498" t="s">
        <v>196</v>
      </c>
      <c r="H18" s="293"/>
      <c r="I18" s="294"/>
    </row>
    <row r="19" spans="1:9" s="163" customFormat="1" ht="18.75" x14ac:dyDescent="0.3">
      <c r="A19" s="295" t="s">
        <v>125</v>
      </c>
      <c r="B19" s="290"/>
      <c r="C19" s="291"/>
      <c r="D19" s="291"/>
      <c r="E19" s="292"/>
      <c r="F19" s="291"/>
      <c r="G19" s="498" t="s">
        <v>201</v>
      </c>
      <c r="H19" s="296"/>
      <c r="I19" s="294"/>
    </row>
    <row r="20" spans="1:9" ht="12.75" customHeight="1" thickBot="1" x14ac:dyDescent="0.3">
      <c r="A20" s="236"/>
      <c r="B20" s="236"/>
      <c r="C20" s="236"/>
      <c r="D20" s="236"/>
      <c r="E20" s="236"/>
      <c r="F20" s="236"/>
      <c r="G20" s="171"/>
      <c r="H20" s="302"/>
      <c r="I20" s="3"/>
    </row>
    <row r="21" spans="1:9" ht="47.25" x14ac:dyDescent="0.25">
      <c r="A21" s="186" t="s">
        <v>25</v>
      </c>
      <c r="B21" s="187" t="s">
        <v>24</v>
      </c>
      <c r="C21" s="637" t="s">
        <v>1</v>
      </c>
      <c r="D21" s="637"/>
      <c r="E21" s="637"/>
      <c r="F21" s="283" t="s">
        <v>2</v>
      </c>
      <c r="G21" s="165" t="s">
        <v>0</v>
      </c>
      <c r="H21" s="584" t="s">
        <v>126</v>
      </c>
      <c r="I21" s="3"/>
    </row>
    <row r="22" spans="1:9" ht="12.75" customHeight="1" x14ac:dyDescent="0.25">
      <c r="A22" s="186"/>
      <c r="B22" s="188"/>
      <c r="C22" s="283" t="s">
        <v>3</v>
      </c>
      <c r="D22" s="283" t="s">
        <v>4</v>
      </c>
      <c r="E22" s="283" t="s">
        <v>5</v>
      </c>
      <c r="F22" s="189"/>
      <c r="G22" s="166"/>
      <c r="H22" s="585"/>
      <c r="I22" s="3"/>
    </row>
    <row r="23" spans="1:9" ht="17.25" customHeight="1" thickBot="1" x14ac:dyDescent="0.3">
      <c r="A23" s="190" t="s">
        <v>19</v>
      </c>
      <c r="B23" s="442" t="s">
        <v>147</v>
      </c>
      <c r="C23" s="442" t="s">
        <v>147</v>
      </c>
      <c r="D23" s="442" t="s">
        <v>147</v>
      </c>
      <c r="E23" s="442" t="s">
        <v>147</v>
      </c>
      <c r="F23" s="442" t="s">
        <v>147</v>
      </c>
      <c r="G23" s="167"/>
      <c r="H23" s="586"/>
      <c r="I23" s="25"/>
    </row>
    <row r="24" spans="1:9" x14ac:dyDescent="0.25">
      <c r="A24" s="642" t="s">
        <v>128</v>
      </c>
      <c r="B24" s="643"/>
      <c r="C24" s="643"/>
      <c r="D24" s="643"/>
      <c r="E24" s="643"/>
      <c r="F24" s="643"/>
      <c r="G24" s="644"/>
      <c r="H24" s="308"/>
      <c r="I24" s="3"/>
    </row>
    <row r="25" spans="1:9" ht="31.5" x14ac:dyDescent="0.25">
      <c r="A25" s="453" t="s">
        <v>154</v>
      </c>
      <c r="B25" s="444">
        <v>250</v>
      </c>
      <c r="C25" s="445">
        <v>9.44</v>
      </c>
      <c r="D25" s="445">
        <v>12.17</v>
      </c>
      <c r="E25" s="445">
        <v>40.619999999999997</v>
      </c>
      <c r="F25" s="445">
        <v>309.24</v>
      </c>
      <c r="G25" s="454" t="s">
        <v>159</v>
      </c>
      <c r="H25" s="383">
        <v>33</v>
      </c>
      <c r="I25" s="3"/>
    </row>
    <row r="26" spans="1:9" ht="31.5" x14ac:dyDescent="0.25">
      <c r="A26" s="443" t="s">
        <v>155</v>
      </c>
      <c r="B26" s="444">
        <v>70</v>
      </c>
      <c r="C26" s="445">
        <v>5.08</v>
      </c>
      <c r="D26" s="445">
        <v>4.78</v>
      </c>
      <c r="E26" s="445">
        <v>19.29</v>
      </c>
      <c r="F26" s="445">
        <v>140.5</v>
      </c>
      <c r="G26" s="446" t="s">
        <v>137</v>
      </c>
      <c r="H26" s="384">
        <v>30</v>
      </c>
      <c r="I26" s="3"/>
    </row>
    <row r="27" spans="1:9" x14ac:dyDescent="0.25">
      <c r="A27" s="447" t="s">
        <v>156</v>
      </c>
      <c r="B27" s="455">
        <v>100</v>
      </c>
      <c r="C27" s="456">
        <v>0.4</v>
      </c>
      <c r="D27" s="456">
        <v>0.4</v>
      </c>
      <c r="E27" s="457">
        <v>9.8000000000000007</v>
      </c>
      <c r="F27" s="456">
        <v>47</v>
      </c>
      <c r="G27" s="449" t="s">
        <v>160</v>
      </c>
      <c r="H27" s="385">
        <v>16</v>
      </c>
      <c r="I27" s="180"/>
    </row>
    <row r="28" spans="1:9" x14ac:dyDescent="0.25">
      <c r="A28" s="459" t="s">
        <v>157</v>
      </c>
      <c r="B28" s="449">
        <v>200</v>
      </c>
      <c r="C28" s="449">
        <v>4.08</v>
      </c>
      <c r="D28" s="449">
        <v>3.54</v>
      </c>
      <c r="E28" s="449">
        <v>17.579999999999998</v>
      </c>
      <c r="F28" s="449">
        <v>118.6</v>
      </c>
      <c r="G28" s="460" t="s">
        <v>130</v>
      </c>
      <c r="H28" s="385">
        <v>22</v>
      </c>
      <c r="I28" s="25"/>
    </row>
    <row r="29" spans="1:9" x14ac:dyDescent="0.25">
      <c r="A29" s="461" t="s">
        <v>158</v>
      </c>
      <c r="B29" s="73">
        <v>30</v>
      </c>
      <c r="C29" s="462">
        <v>2.37</v>
      </c>
      <c r="D29" s="74">
        <v>0.3</v>
      </c>
      <c r="E29" s="462">
        <v>14.49</v>
      </c>
      <c r="F29" s="462">
        <v>70.14</v>
      </c>
      <c r="G29" s="458" t="s">
        <v>42</v>
      </c>
      <c r="H29" s="385">
        <v>3.2</v>
      </c>
      <c r="I29" s="25"/>
    </row>
    <row r="30" spans="1:9" x14ac:dyDescent="0.25">
      <c r="A30" s="191" t="s">
        <v>131</v>
      </c>
      <c r="B30" s="192">
        <f>B29+B28+B27+B26+B25</f>
        <v>650</v>
      </c>
      <c r="C30" s="193">
        <f>C29+C28+C27+C26+C25</f>
        <v>21.369999999999997</v>
      </c>
      <c r="D30" s="283">
        <f>D29+D28+D27+D26+D25</f>
        <v>21.189999999999998</v>
      </c>
      <c r="E30" s="193">
        <f>E29+E28+E27+E26+E25</f>
        <v>101.78</v>
      </c>
      <c r="F30" s="193">
        <f>F29+F28+F27+F26+F25</f>
        <v>685.48</v>
      </c>
      <c r="G30" s="238"/>
      <c r="H30" s="312">
        <f>H29+H28+H27+H26+H25</f>
        <v>104.2</v>
      </c>
      <c r="I30" s="25"/>
    </row>
    <row r="31" spans="1:9" x14ac:dyDescent="0.25">
      <c r="A31" s="227"/>
      <c r="B31" s="228"/>
      <c r="C31" s="228"/>
      <c r="D31" s="228"/>
      <c r="E31" s="228"/>
      <c r="F31" s="228"/>
      <c r="G31" s="282"/>
      <c r="H31" s="315"/>
      <c r="I31" s="25"/>
    </row>
    <row r="32" spans="1:9" s="163" customFormat="1" ht="18.75" x14ac:dyDescent="0.3">
      <c r="A32" s="289" t="s">
        <v>122</v>
      </c>
      <c r="B32" s="290"/>
      <c r="C32" s="291"/>
      <c r="D32" s="291"/>
      <c r="E32" s="292"/>
      <c r="F32" s="291"/>
      <c r="G32" s="498" t="s">
        <v>123</v>
      </c>
      <c r="H32" s="293"/>
      <c r="I32" s="294"/>
    </row>
    <row r="33" spans="1:9" s="163" customFormat="1" ht="18.75" x14ac:dyDescent="0.3">
      <c r="A33" s="289" t="s">
        <v>124</v>
      </c>
      <c r="B33" s="290"/>
      <c r="C33" s="291"/>
      <c r="D33" s="291"/>
      <c r="E33" s="292"/>
      <c r="F33" s="291"/>
      <c r="G33" s="498" t="s">
        <v>196</v>
      </c>
      <c r="H33" s="293"/>
      <c r="I33" s="294"/>
    </row>
    <row r="34" spans="1:9" s="163" customFormat="1" ht="18.75" x14ac:dyDescent="0.3">
      <c r="A34" s="295" t="s">
        <v>125</v>
      </c>
      <c r="B34" s="290"/>
      <c r="C34" s="291"/>
      <c r="D34" s="291"/>
      <c r="E34" s="292"/>
      <c r="F34" s="291"/>
      <c r="G34" s="498" t="s">
        <v>201</v>
      </c>
      <c r="H34" s="296"/>
      <c r="I34" s="294"/>
    </row>
    <row r="35" spans="1:9" x14ac:dyDescent="0.25">
      <c r="A35" s="236"/>
      <c r="B35" s="236"/>
      <c r="C35" s="236"/>
      <c r="D35" s="236"/>
      <c r="E35" s="236"/>
      <c r="F35" s="236"/>
      <c r="G35" s="171"/>
      <c r="H35" s="302"/>
      <c r="I35" s="180"/>
    </row>
    <row r="36" spans="1:9" ht="47.25" x14ac:dyDescent="0.25">
      <c r="A36" s="186" t="s">
        <v>25</v>
      </c>
      <c r="B36" s="187" t="s">
        <v>24</v>
      </c>
      <c r="C36" s="637" t="s">
        <v>1</v>
      </c>
      <c r="D36" s="637"/>
      <c r="E36" s="637"/>
      <c r="F36" s="283" t="s">
        <v>2</v>
      </c>
      <c r="G36" s="165" t="s">
        <v>0</v>
      </c>
      <c r="H36" s="317" t="s">
        <v>132</v>
      </c>
      <c r="I36" s="3"/>
    </row>
    <row r="37" spans="1:9" x14ac:dyDescent="0.25">
      <c r="A37" s="186"/>
      <c r="B37" s="188"/>
      <c r="C37" s="283" t="s">
        <v>3</v>
      </c>
      <c r="D37" s="283" t="s">
        <v>4</v>
      </c>
      <c r="E37" s="283" t="s">
        <v>5</v>
      </c>
      <c r="F37" s="189"/>
      <c r="G37" s="166"/>
      <c r="H37" s="318"/>
      <c r="I37" s="116"/>
    </row>
    <row r="38" spans="1:9" x14ac:dyDescent="0.25">
      <c r="A38" s="203" t="s">
        <v>20</v>
      </c>
      <c r="B38" s="442" t="s">
        <v>147</v>
      </c>
      <c r="C38" s="442" t="s">
        <v>147</v>
      </c>
      <c r="D38" s="442" t="s">
        <v>147</v>
      </c>
      <c r="E38" s="442" t="s">
        <v>147</v>
      </c>
      <c r="F38" s="442" t="s">
        <v>147</v>
      </c>
      <c r="G38" s="184"/>
      <c r="H38" s="320"/>
      <c r="I38" s="25"/>
    </row>
    <row r="39" spans="1:9" x14ac:dyDescent="0.25">
      <c r="A39" s="640" t="s">
        <v>128</v>
      </c>
      <c r="B39" s="645"/>
      <c r="C39" s="645"/>
      <c r="D39" s="645"/>
      <c r="E39" s="645"/>
      <c r="F39" s="645"/>
      <c r="G39" s="645"/>
      <c r="H39" s="321"/>
      <c r="I39" s="3"/>
    </row>
    <row r="40" spans="1:9" x14ac:dyDescent="0.25">
      <c r="A40" s="463" t="s">
        <v>161</v>
      </c>
      <c r="B40" s="160">
        <v>100</v>
      </c>
      <c r="C40" s="442">
        <v>1.7</v>
      </c>
      <c r="D40" s="442">
        <v>5</v>
      </c>
      <c r="E40" s="442">
        <v>8.4499999999999993</v>
      </c>
      <c r="F40" s="442">
        <v>87.5</v>
      </c>
      <c r="G40" s="464" t="s">
        <v>164</v>
      </c>
      <c r="H40" s="397">
        <v>20</v>
      </c>
      <c r="I40" s="180"/>
    </row>
    <row r="41" spans="1:9" s="25" customFormat="1" ht="31.5" x14ac:dyDescent="0.25">
      <c r="A41" s="121" t="s">
        <v>200</v>
      </c>
      <c r="B41" s="110">
        <v>100</v>
      </c>
      <c r="C41" s="105">
        <v>14.11</v>
      </c>
      <c r="D41" s="105">
        <v>9.8800000000000008</v>
      </c>
      <c r="E41" s="105">
        <v>7.5</v>
      </c>
      <c r="F41" s="105">
        <v>175.36</v>
      </c>
      <c r="G41" s="242" t="s">
        <v>199</v>
      </c>
      <c r="H41" s="400">
        <v>45</v>
      </c>
    </row>
    <row r="42" spans="1:9" s="179" customFormat="1" x14ac:dyDescent="0.25">
      <c r="A42" s="402" t="s">
        <v>202</v>
      </c>
      <c r="B42" s="250">
        <v>150</v>
      </c>
      <c r="C42" s="393">
        <v>3.7</v>
      </c>
      <c r="D42" s="393">
        <v>4.8</v>
      </c>
      <c r="E42" s="393">
        <v>36.5</v>
      </c>
      <c r="F42" s="393">
        <v>203.5</v>
      </c>
      <c r="G42" s="250" t="s">
        <v>48</v>
      </c>
      <c r="H42" s="403">
        <v>20</v>
      </c>
      <c r="I42" s="25"/>
    </row>
    <row r="43" spans="1:9" x14ac:dyDescent="0.25">
      <c r="A43" s="461" t="s">
        <v>162</v>
      </c>
      <c r="B43" s="73">
        <v>30</v>
      </c>
      <c r="C43" s="462">
        <v>2.37</v>
      </c>
      <c r="D43" s="74">
        <v>0.3</v>
      </c>
      <c r="E43" s="462">
        <v>14.49</v>
      </c>
      <c r="F43" s="462">
        <v>70.14</v>
      </c>
      <c r="G43" s="458" t="s">
        <v>42</v>
      </c>
      <c r="H43" s="385">
        <v>3.2</v>
      </c>
      <c r="I43" s="180"/>
    </row>
    <row r="44" spans="1:9" x14ac:dyDescent="0.25">
      <c r="A44" s="447" t="s">
        <v>163</v>
      </c>
      <c r="B44" s="448">
        <v>200</v>
      </c>
      <c r="C44" s="449">
        <v>0.66</v>
      </c>
      <c r="D44" s="449">
        <v>0.09</v>
      </c>
      <c r="E44" s="450">
        <v>32.03</v>
      </c>
      <c r="F44" s="449">
        <v>132.80000000000001</v>
      </c>
      <c r="G44" s="449" t="s">
        <v>63</v>
      </c>
      <c r="H44" s="385">
        <v>16</v>
      </c>
      <c r="I44" s="180"/>
    </row>
    <row r="45" spans="1:9" x14ac:dyDescent="0.25">
      <c r="A45" s="197" t="s">
        <v>134</v>
      </c>
      <c r="B45" s="192">
        <f>B44+B43+B42+B41+B40</f>
        <v>580</v>
      </c>
      <c r="C45" s="193">
        <f>C44+C43+C42+C41+C40</f>
        <v>22.54</v>
      </c>
      <c r="D45" s="193">
        <f>D44+D43+D41+D42+D40</f>
        <v>20.07</v>
      </c>
      <c r="E45" s="193">
        <f>E44+E43+E42+E41+E40</f>
        <v>98.970000000000013</v>
      </c>
      <c r="F45" s="193">
        <f>F44+F43+F41++F42+F40</f>
        <v>669.3</v>
      </c>
      <c r="G45" s="184"/>
      <c r="H45" s="312">
        <f>H44+H43+H42+H41+H40</f>
        <v>104.2</v>
      </c>
      <c r="I45" s="3"/>
    </row>
    <row r="46" spans="1:9" x14ac:dyDescent="0.25">
      <c r="A46" s="229"/>
      <c r="B46" s="230"/>
      <c r="C46" s="231"/>
      <c r="D46" s="231"/>
      <c r="E46" s="231"/>
      <c r="F46" s="231"/>
      <c r="G46" s="172"/>
      <c r="H46" s="315"/>
      <c r="I46" s="117"/>
    </row>
    <row r="47" spans="1:9" s="163" customFormat="1" ht="18.75" x14ac:dyDescent="0.3">
      <c r="A47" s="289" t="s">
        <v>122</v>
      </c>
      <c r="B47" s="290"/>
      <c r="C47" s="291"/>
      <c r="D47" s="291"/>
      <c r="E47" s="292"/>
      <c r="F47" s="291"/>
      <c r="G47" s="498" t="s">
        <v>123</v>
      </c>
      <c r="H47" s="293"/>
      <c r="I47" s="294"/>
    </row>
    <row r="48" spans="1:9" s="163" customFormat="1" ht="18.75" x14ac:dyDescent="0.3">
      <c r="A48" s="289" t="s">
        <v>124</v>
      </c>
      <c r="B48" s="290"/>
      <c r="C48" s="291"/>
      <c r="D48" s="291"/>
      <c r="E48" s="292"/>
      <c r="F48" s="291"/>
      <c r="G48" s="498" t="s">
        <v>196</v>
      </c>
      <c r="H48" s="293"/>
      <c r="I48" s="294"/>
    </row>
    <row r="49" spans="1:9" s="163" customFormat="1" ht="18.75" x14ac:dyDescent="0.3">
      <c r="A49" s="295" t="s">
        <v>125</v>
      </c>
      <c r="B49" s="290"/>
      <c r="C49" s="291"/>
      <c r="D49" s="291"/>
      <c r="E49" s="292"/>
      <c r="F49" s="291"/>
      <c r="G49" s="498" t="s">
        <v>201</v>
      </c>
      <c r="H49" s="296"/>
      <c r="I49" s="294"/>
    </row>
    <row r="50" spans="1:9" s="34" customFormat="1" x14ac:dyDescent="0.25">
      <c r="A50" s="236"/>
      <c r="B50" s="236"/>
      <c r="C50" s="236"/>
      <c r="D50" s="236"/>
      <c r="E50" s="236"/>
      <c r="F50" s="236"/>
      <c r="G50" s="171"/>
      <c r="H50" s="302"/>
      <c r="I50" s="180"/>
    </row>
    <row r="51" spans="1:9" ht="47.25" x14ac:dyDescent="0.25">
      <c r="A51" s="186" t="s">
        <v>25</v>
      </c>
      <c r="B51" s="187" t="s">
        <v>24</v>
      </c>
      <c r="C51" s="637" t="s">
        <v>1</v>
      </c>
      <c r="D51" s="637"/>
      <c r="E51" s="637"/>
      <c r="F51" s="283" t="s">
        <v>2</v>
      </c>
      <c r="G51" s="165" t="s">
        <v>0</v>
      </c>
      <c r="H51" s="317" t="s">
        <v>132</v>
      </c>
      <c r="I51" s="37"/>
    </row>
    <row r="52" spans="1:9" x14ac:dyDescent="0.25">
      <c r="A52" s="186"/>
      <c r="B52" s="188"/>
      <c r="C52" s="283" t="s">
        <v>3</v>
      </c>
      <c r="D52" s="283" t="s">
        <v>4</v>
      </c>
      <c r="E52" s="283" t="s">
        <v>5</v>
      </c>
      <c r="F52" s="189"/>
      <c r="G52" s="166"/>
      <c r="H52" s="318"/>
      <c r="I52" s="180"/>
    </row>
    <row r="53" spans="1:9" x14ac:dyDescent="0.25">
      <c r="A53" s="186" t="s">
        <v>21</v>
      </c>
      <c r="B53" s="442" t="s">
        <v>147</v>
      </c>
      <c r="C53" s="442" t="s">
        <v>147</v>
      </c>
      <c r="D53" s="442" t="s">
        <v>147</v>
      </c>
      <c r="E53" s="442" t="s">
        <v>147</v>
      </c>
      <c r="F53" s="442" t="s">
        <v>147</v>
      </c>
      <c r="G53" s="244"/>
      <c r="H53" s="328"/>
      <c r="I53" s="180"/>
    </row>
    <row r="54" spans="1:9" x14ac:dyDescent="0.25">
      <c r="A54" s="640" t="s">
        <v>128</v>
      </c>
      <c r="B54" s="641"/>
      <c r="C54" s="641"/>
      <c r="D54" s="641"/>
      <c r="E54" s="641"/>
      <c r="F54" s="641"/>
      <c r="G54" s="641"/>
      <c r="H54" s="315"/>
      <c r="I54" s="3"/>
    </row>
    <row r="55" spans="1:9" ht="31.5" x14ac:dyDescent="0.25">
      <c r="A55" s="463" t="s">
        <v>165</v>
      </c>
      <c r="B55" s="160">
        <v>100</v>
      </c>
      <c r="C55" s="442">
        <v>1.1200000000000001</v>
      </c>
      <c r="D55" s="442">
        <v>0.2</v>
      </c>
      <c r="E55" s="442">
        <v>3.6</v>
      </c>
      <c r="F55" s="442">
        <v>22</v>
      </c>
      <c r="G55" s="464" t="s">
        <v>169</v>
      </c>
      <c r="H55" s="274">
        <v>22</v>
      </c>
      <c r="I55" s="180"/>
    </row>
    <row r="56" spans="1:9" ht="47.25" x14ac:dyDescent="0.25">
      <c r="A56" s="470" t="s">
        <v>166</v>
      </c>
      <c r="B56" s="471">
        <v>120</v>
      </c>
      <c r="C56" s="471">
        <v>10.18</v>
      </c>
      <c r="D56" s="471">
        <v>11.33</v>
      </c>
      <c r="E56" s="471">
        <v>7.07</v>
      </c>
      <c r="F56" s="442">
        <v>147.85</v>
      </c>
      <c r="G56" s="472" t="s">
        <v>170</v>
      </c>
      <c r="H56" s="385">
        <v>44</v>
      </c>
      <c r="I56" s="117"/>
    </row>
    <row r="57" spans="1:9" x14ac:dyDescent="0.25">
      <c r="A57" s="280" t="s">
        <v>167</v>
      </c>
      <c r="B57" s="473">
        <v>150</v>
      </c>
      <c r="C57" s="474">
        <v>5.4</v>
      </c>
      <c r="D57" s="475">
        <v>4.9000000000000004</v>
      </c>
      <c r="E57" s="476">
        <v>32.799999999999997</v>
      </c>
      <c r="F57" s="475">
        <v>196.8</v>
      </c>
      <c r="G57" s="477" t="s">
        <v>61</v>
      </c>
      <c r="H57" s="412">
        <v>20</v>
      </c>
      <c r="I57" s="180"/>
    </row>
    <row r="58" spans="1:9" x14ac:dyDescent="0.25">
      <c r="A58" s="447" t="s">
        <v>168</v>
      </c>
      <c r="B58" s="449">
        <v>200</v>
      </c>
      <c r="C58" s="449">
        <v>0.13</v>
      </c>
      <c r="D58" s="449">
        <v>0.02</v>
      </c>
      <c r="E58" s="450">
        <v>15.2</v>
      </c>
      <c r="F58" s="449">
        <v>62</v>
      </c>
      <c r="G58" s="449" t="s">
        <v>133</v>
      </c>
      <c r="H58" s="385">
        <v>15</v>
      </c>
      <c r="I58" s="180"/>
    </row>
    <row r="59" spans="1:9" x14ac:dyDescent="0.25">
      <c r="A59" s="461" t="s">
        <v>162</v>
      </c>
      <c r="B59" s="73">
        <v>50</v>
      </c>
      <c r="C59" s="462">
        <v>3.95</v>
      </c>
      <c r="D59" s="74">
        <v>0.5</v>
      </c>
      <c r="E59" s="462">
        <v>24.15</v>
      </c>
      <c r="F59" s="462">
        <v>116.9</v>
      </c>
      <c r="G59" s="458" t="s">
        <v>42</v>
      </c>
      <c r="H59" s="264">
        <v>3.2</v>
      </c>
      <c r="I59" s="37"/>
    </row>
    <row r="60" spans="1:9" s="34" customFormat="1" x14ac:dyDescent="0.25">
      <c r="A60" s="194" t="s">
        <v>134</v>
      </c>
      <c r="B60" s="200">
        <f>B59+B58+B57+B56+B55</f>
        <v>620</v>
      </c>
      <c r="C60" s="193">
        <f>C59+C58+C57+C56+C55</f>
        <v>20.78</v>
      </c>
      <c r="D60" s="193">
        <f>D59+D58+D57+D56+D55</f>
        <v>16.95</v>
      </c>
      <c r="E60" s="193">
        <f>E59+E58+E57+E56+E55</f>
        <v>82.82</v>
      </c>
      <c r="F60" s="193">
        <f>F59+F58+F57+F56+F55</f>
        <v>545.55000000000007</v>
      </c>
      <c r="G60" s="173"/>
      <c r="H60" s="312">
        <f>H59+H58+H57+H56+H55</f>
        <v>104.2</v>
      </c>
      <c r="I60" s="180"/>
    </row>
    <row r="61" spans="1:9" s="34" customFormat="1" x14ac:dyDescent="0.25">
      <c r="A61" s="232"/>
      <c r="B61" s="233"/>
      <c r="C61" s="233"/>
      <c r="D61" s="233"/>
      <c r="E61" s="233"/>
      <c r="F61" s="233"/>
      <c r="G61" s="174"/>
      <c r="H61" s="315"/>
      <c r="I61" s="180"/>
    </row>
    <row r="62" spans="1:9" s="163" customFormat="1" ht="18.75" x14ac:dyDescent="0.3">
      <c r="A62" s="289" t="s">
        <v>122</v>
      </c>
      <c r="B62" s="290"/>
      <c r="C62" s="291"/>
      <c r="D62" s="291"/>
      <c r="E62" s="292"/>
      <c r="F62" s="291"/>
      <c r="G62" s="498" t="s">
        <v>123</v>
      </c>
      <c r="H62" s="293"/>
      <c r="I62" s="294"/>
    </row>
    <row r="63" spans="1:9" s="163" customFormat="1" ht="18.75" x14ac:dyDescent="0.3">
      <c r="A63" s="289" t="s">
        <v>124</v>
      </c>
      <c r="B63" s="290"/>
      <c r="C63" s="291"/>
      <c r="D63" s="291"/>
      <c r="E63" s="292"/>
      <c r="F63" s="291"/>
      <c r="G63" s="498" t="s">
        <v>196</v>
      </c>
      <c r="H63" s="293"/>
      <c r="I63" s="294"/>
    </row>
    <row r="64" spans="1:9" s="163" customFormat="1" ht="18.75" x14ac:dyDescent="0.3">
      <c r="A64" s="295" t="s">
        <v>125</v>
      </c>
      <c r="B64" s="290"/>
      <c r="C64" s="291"/>
      <c r="D64" s="291"/>
      <c r="E64" s="292"/>
      <c r="F64" s="291"/>
      <c r="G64" s="498" t="s">
        <v>201</v>
      </c>
      <c r="H64" s="296"/>
      <c r="I64" s="294"/>
    </row>
    <row r="65" spans="1:9" x14ac:dyDescent="0.25">
      <c r="A65" s="236"/>
      <c r="B65" s="236"/>
      <c r="C65" s="236"/>
      <c r="D65" s="236"/>
      <c r="E65" s="236"/>
      <c r="F65" s="236"/>
      <c r="G65" s="171"/>
      <c r="H65" s="302"/>
      <c r="I65" s="180"/>
    </row>
    <row r="66" spans="1:9" ht="47.25" x14ac:dyDescent="0.25">
      <c r="A66" s="186" t="s">
        <v>25</v>
      </c>
      <c r="B66" s="187" t="s">
        <v>24</v>
      </c>
      <c r="C66" s="637" t="s">
        <v>1</v>
      </c>
      <c r="D66" s="637"/>
      <c r="E66" s="637"/>
      <c r="F66" s="283" t="s">
        <v>2</v>
      </c>
      <c r="G66" s="165" t="s">
        <v>0</v>
      </c>
      <c r="H66" s="317" t="s">
        <v>132</v>
      </c>
      <c r="I66" s="117"/>
    </row>
    <row r="67" spans="1:9" x14ac:dyDescent="0.25">
      <c r="A67" s="186"/>
      <c r="B67" s="188"/>
      <c r="C67" s="283" t="s">
        <v>3</v>
      </c>
      <c r="D67" s="283" t="s">
        <v>4</v>
      </c>
      <c r="E67" s="283" t="s">
        <v>5</v>
      </c>
      <c r="F67" s="189"/>
      <c r="G67" s="166"/>
      <c r="H67" s="318"/>
    </row>
    <row r="68" spans="1:9" s="1" customFormat="1" ht="21" customHeight="1" x14ac:dyDescent="0.25">
      <c r="A68" s="186" t="s">
        <v>22</v>
      </c>
      <c r="B68" s="442" t="s">
        <v>147</v>
      </c>
      <c r="C68" s="442" t="s">
        <v>147</v>
      </c>
      <c r="D68" s="442" t="s">
        <v>147</v>
      </c>
      <c r="E68" s="442" t="s">
        <v>147</v>
      </c>
      <c r="F68" s="442" t="s">
        <v>147</v>
      </c>
      <c r="G68" s="238"/>
      <c r="H68" s="320"/>
    </row>
    <row r="69" spans="1:9" x14ac:dyDescent="0.25">
      <c r="A69" s="640" t="s">
        <v>128</v>
      </c>
      <c r="B69" s="635"/>
      <c r="C69" s="635"/>
      <c r="D69" s="635"/>
      <c r="E69" s="635"/>
      <c r="F69" s="635"/>
      <c r="G69" s="635"/>
      <c r="H69" s="315"/>
      <c r="I69" s="1"/>
    </row>
    <row r="70" spans="1:9" s="2" customFormat="1" ht="33" customHeight="1" x14ac:dyDescent="0.25">
      <c r="A70" s="453" t="s">
        <v>171</v>
      </c>
      <c r="B70" s="93">
        <v>250</v>
      </c>
      <c r="C70" s="442">
        <v>12.04</v>
      </c>
      <c r="D70" s="442">
        <v>13.97</v>
      </c>
      <c r="E70" s="442">
        <v>26.71</v>
      </c>
      <c r="F70" s="442">
        <v>276.37</v>
      </c>
      <c r="G70" s="454" t="s">
        <v>174</v>
      </c>
      <c r="H70" s="264">
        <v>44</v>
      </c>
    </row>
    <row r="71" spans="1:9" x14ac:dyDescent="0.25">
      <c r="A71" s="459" t="s">
        <v>157</v>
      </c>
      <c r="B71" s="455">
        <v>100</v>
      </c>
      <c r="C71" s="456">
        <v>0.4</v>
      </c>
      <c r="D71" s="456">
        <v>0.4</v>
      </c>
      <c r="E71" s="457">
        <v>9.8000000000000007</v>
      </c>
      <c r="F71" s="456">
        <v>47</v>
      </c>
      <c r="G71" s="460" t="s">
        <v>130</v>
      </c>
      <c r="H71" s="400">
        <v>22</v>
      </c>
      <c r="I71" s="3"/>
    </row>
    <row r="72" spans="1:9" x14ac:dyDescent="0.25">
      <c r="A72" s="461" t="s">
        <v>162</v>
      </c>
      <c r="B72" s="73">
        <v>30</v>
      </c>
      <c r="C72" s="462">
        <v>2.37</v>
      </c>
      <c r="D72" s="74">
        <v>0.3</v>
      </c>
      <c r="E72" s="462">
        <v>14.49</v>
      </c>
      <c r="F72" s="462">
        <v>70.14</v>
      </c>
      <c r="G72" s="458" t="s">
        <v>42</v>
      </c>
      <c r="H72" s="250">
        <v>3.2</v>
      </c>
      <c r="I72" s="26"/>
    </row>
    <row r="73" spans="1:9" x14ac:dyDescent="0.25">
      <c r="A73" s="478" t="s">
        <v>172</v>
      </c>
      <c r="B73" s="473">
        <v>40</v>
      </c>
      <c r="C73" s="479">
        <v>2.4</v>
      </c>
      <c r="D73" s="445">
        <v>5.73</v>
      </c>
      <c r="E73" s="445">
        <v>28.44</v>
      </c>
      <c r="F73" s="445">
        <v>145.33000000000001</v>
      </c>
      <c r="G73" s="450" t="s">
        <v>175</v>
      </c>
      <c r="H73" s="415">
        <v>20</v>
      </c>
    </row>
    <row r="74" spans="1:9" x14ac:dyDescent="0.25">
      <c r="A74" s="447" t="s">
        <v>173</v>
      </c>
      <c r="B74" s="449">
        <v>200</v>
      </c>
      <c r="C74" s="449">
        <v>7.0000000000000007E-2</v>
      </c>
      <c r="D74" s="449">
        <v>0.02</v>
      </c>
      <c r="E74" s="449">
        <v>15</v>
      </c>
      <c r="F74" s="449">
        <v>60</v>
      </c>
      <c r="G74" s="449" t="s">
        <v>135</v>
      </c>
      <c r="H74" s="264">
        <v>15</v>
      </c>
      <c r="I74" s="26"/>
    </row>
    <row r="75" spans="1:9" x14ac:dyDescent="0.25">
      <c r="A75" s="197" t="s">
        <v>134</v>
      </c>
      <c r="B75" s="198">
        <f>B74+B73+B72+B71+B70</f>
        <v>620</v>
      </c>
      <c r="C75" s="283">
        <f>C74+C73+C72+C71+C70</f>
        <v>17.28</v>
      </c>
      <c r="D75" s="283">
        <f>D74+D73+D72+D71+D70</f>
        <v>20.420000000000002</v>
      </c>
      <c r="E75" s="283">
        <f>E74+E73+E72+E71+E70</f>
        <v>94.44</v>
      </c>
      <c r="F75" s="283">
        <f>F74+F73+F72+F71+F70</f>
        <v>598.84</v>
      </c>
      <c r="G75" s="182"/>
      <c r="H75" s="337">
        <f>H74+H73+H72+H71+H70</f>
        <v>104.2</v>
      </c>
      <c r="I75" s="26"/>
    </row>
    <row r="76" spans="1:9" s="30" customFormat="1" ht="27" customHeight="1" x14ac:dyDescent="0.3">
      <c r="A76" s="196"/>
      <c r="B76" s="231"/>
      <c r="C76" s="231"/>
      <c r="D76" s="231"/>
      <c r="E76" s="231"/>
      <c r="F76" s="231"/>
      <c r="G76" s="180"/>
      <c r="I76" s="2"/>
    </row>
    <row r="77" spans="1:9" s="163" customFormat="1" ht="18.75" x14ac:dyDescent="0.3">
      <c r="A77" s="289" t="s">
        <v>122</v>
      </c>
      <c r="B77" s="290"/>
      <c r="C77" s="291"/>
      <c r="D77" s="291"/>
      <c r="E77" s="292"/>
      <c r="F77" s="291"/>
      <c r="G77" s="498" t="s">
        <v>123</v>
      </c>
      <c r="H77" s="339"/>
      <c r="I77" s="294"/>
    </row>
    <row r="78" spans="1:9" s="163" customFormat="1" ht="18.75" x14ac:dyDescent="0.3">
      <c r="A78" s="289" t="s">
        <v>124</v>
      </c>
      <c r="B78" s="290"/>
      <c r="C78" s="291"/>
      <c r="D78" s="291"/>
      <c r="E78" s="292"/>
      <c r="F78" s="291"/>
      <c r="G78" s="498" t="s">
        <v>196</v>
      </c>
      <c r="H78" s="293"/>
      <c r="I78" s="294"/>
    </row>
    <row r="79" spans="1:9" s="163" customFormat="1" ht="18.75" x14ac:dyDescent="0.3">
      <c r="A79" s="295" t="s">
        <v>125</v>
      </c>
      <c r="B79" s="290"/>
      <c r="C79" s="291"/>
      <c r="D79" s="291"/>
      <c r="E79" s="292"/>
      <c r="F79" s="291"/>
      <c r="G79" s="498" t="s">
        <v>201</v>
      </c>
      <c r="H79" s="293"/>
      <c r="I79" s="294"/>
    </row>
    <row r="80" spans="1:9" s="30" customFormat="1" ht="18.75" x14ac:dyDescent="0.3">
      <c r="A80" s="236"/>
      <c r="B80" s="236"/>
      <c r="C80" s="236"/>
      <c r="D80" s="236"/>
      <c r="E80" s="236"/>
      <c r="F80" s="236"/>
      <c r="G80" s="171"/>
      <c r="H80" s="296"/>
      <c r="I80" s="2"/>
    </row>
    <row r="81" spans="1:9" s="30" customFormat="1" ht="48" x14ac:dyDescent="0.3">
      <c r="A81" s="186" t="s">
        <v>25</v>
      </c>
      <c r="B81" s="187" t="s">
        <v>24</v>
      </c>
      <c r="C81" s="637" t="s">
        <v>1</v>
      </c>
      <c r="D81" s="637"/>
      <c r="E81" s="637"/>
      <c r="F81" s="283" t="s">
        <v>2</v>
      </c>
      <c r="G81" s="165" t="s">
        <v>0</v>
      </c>
      <c r="H81" s="317" t="s">
        <v>132</v>
      </c>
      <c r="I81" s="2"/>
    </row>
    <row r="82" spans="1:9" x14ac:dyDescent="0.25">
      <c r="A82" s="186"/>
      <c r="B82" s="188"/>
      <c r="C82" s="283" t="s">
        <v>3</v>
      </c>
      <c r="D82" s="283" t="s">
        <v>4</v>
      </c>
      <c r="E82" s="283" t="s">
        <v>5</v>
      </c>
      <c r="F82" s="189"/>
      <c r="G82" s="166"/>
      <c r="H82" s="318"/>
    </row>
    <row r="83" spans="1:9" s="30" customFormat="1" ht="18.75" customHeight="1" x14ac:dyDescent="0.3">
      <c r="A83" s="186" t="s">
        <v>23</v>
      </c>
      <c r="B83" s="442" t="s">
        <v>147</v>
      </c>
      <c r="C83" s="442" t="s">
        <v>147</v>
      </c>
      <c r="D83" s="442" t="s">
        <v>147</v>
      </c>
      <c r="E83" s="442" t="s">
        <v>147</v>
      </c>
      <c r="F83" s="442" t="s">
        <v>147</v>
      </c>
      <c r="G83" s="182"/>
      <c r="H83" s="320"/>
      <c r="I83" s="2"/>
    </row>
    <row r="84" spans="1:9" s="30" customFormat="1" ht="18.75" customHeight="1" x14ac:dyDescent="0.3">
      <c r="A84" s="180"/>
      <c r="B84" s="286"/>
      <c r="C84" s="638" t="s">
        <v>128</v>
      </c>
      <c r="D84" s="639"/>
      <c r="E84" s="282"/>
      <c r="F84" s="282"/>
      <c r="G84" s="175"/>
      <c r="H84" s="339"/>
      <c r="I84" s="2"/>
    </row>
    <row r="85" spans="1:9" s="30" customFormat="1" ht="18.75" customHeight="1" x14ac:dyDescent="0.3">
      <c r="A85" s="447" t="s">
        <v>176</v>
      </c>
      <c r="B85" s="449">
        <v>100</v>
      </c>
      <c r="C85" s="449">
        <v>1.4</v>
      </c>
      <c r="D85" s="449">
        <v>6</v>
      </c>
      <c r="E85" s="449">
        <v>8.27</v>
      </c>
      <c r="F85" s="449">
        <v>92.8</v>
      </c>
      <c r="G85" s="449" t="s">
        <v>98</v>
      </c>
      <c r="H85" s="250">
        <v>19</v>
      </c>
      <c r="I85" s="2"/>
    </row>
    <row r="86" spans="1:9" s="30" customFormat="1" ht="18.75" customHeight="1" x14ac:dyDescent="0.3">
      <c r="A86" s="453" t="s">
        <v>177</v>
      </c>
      <c r="B86" s="444">
        <v>200</v>
      </c>
      <c r="C86" s="445">
        <v>13.54</v>
      </c>
      <c r="D86" s="445">
        <v>12.46</v>
      </c>
      <c r="E86" s="480">
        <v>25.2</v>
      </c>
      <c r="F86" s="445">
        <v>269.60000000000002</v>
      </c>
      <c r="G86" s="454" t="s">
        <v>97</v>
      </c>
      <c r="H86" s="385">
        <v>60</v>
      </c>
      <c r="I86" s="2"/>
    </row>
    <row r="87" spans="1:9" x14ac:dyDescent="0.25">
      <c r="A87" s="461" t="s">
        <v>162</v>
      </c>
      <c r="B87" s="73">
        <v>50</v>
      </c>
      <c r="C87" s="462">
        <v>3.95</v>
      </c>
      <c r="D87" s="74">
        <v>0.5</v>
      </c>
      <c r="E87" s="462">
        <v>24.15</v>
      </c>
      <c r="F87" s="462">
        <v>116.9</v>
      </c>
      <c r="G87" s="458" t="s">
        <v>42</v>
      </c>
      <c r="H87" s="385">
        <v>5.2</v>
      </c>
    </row>
    <row r="88" spans="1:9" x14ac:dyDescent="0.25">
      <c r="A88" s="665" t="s">
        <v>234</v>
      </c>
      <c r="B88" s="673">
        <v>200</v>
      </c>
      <c r="C88" s="668">
        <v>0.45</v>
      </c>
      <c r="D88" s="668">
        <v>0.18</v>
      </c>
      <c r="E88" s="668">
        <v>13.68</v>
      </c>
      <c r="F88" s="668">
        <v>58.77</v>
      </c>
      <c r="G88" s="675" t="s">
        <v>233</v>
      </c>
      <c r="H88" s="664">
        <v>20</v>
      </c>
    </row>
    <row r="89" spans="1:9" x14ac:dyDescent="0.25">
      <c r="A89" s="201" t="s">
        <v>134</v>
      </c>
      <c r="B89" s="187">
        <f>B88+B87+B86+B85</f>
        <v>550</v>
      </c>
      <c r="C89" s="283">
        <f>C88+C87+C86+C85</f>
        <v>19.339999999999996</v>
      </c>
      <c r="D89" s="283">
        <f>D88+D87+D86+D85</f>
        <v>19.14</v>
      </c>
      <c r="E89" s="283">
        <f>E88+E87+E86+E85</f>
        <v>71.3</v>
      </c>
      <c r="F89" s="283">
        <f>F88+F87+F86+F85</f>
        <v>538.07000000000005</v>
      </c>
      <c r="G89" s="181"/>
      <c r="H89" s="337">
        <f>H88+H87+H86+H85</f>
        <v>104.2</v>
      </c>
    </row>
    <row r="90" spans="1:9" ht="31.5" x14ac:dyDescent="0.25">
      <c r="A90" s="186" t="s">
        <v>136</v>
      </c>
      <c r="B90" s="187">
        <f>(B89+B75+B60+B45+B30)/5</f>
        <v>604</v>
      </c>
      <c r="C90" s="283">
        <f>(C89+C75+C60+C45+C30)/5</f>
        <v>20.262</v>
      </c>
      <c r="D90" s="283">
        <f>(D89+D75+D60+D45+D30)/5</f>
        <v>19.554000000000002</v>
      </c>
      <c r="E90" s="283">
        <f>(E89+E75+E60+E45+E30)/5</f>
        <v>89.862000000000009</v>
      </c>
      <c r="F90" s="283">
        <f>(F89+F75+F60+F45+F30)/5</f>
        <v>607.44800000000009</v>
      </c>
      <c r="G90" s="187"/>
    </row>
    <row r="91" spans="1:9" x14ac:dyDescent="0.25">
      <c r="A91" s="229"/>
      <c r="B91" s="231"/>
      <c r="C91" s="231"/>
      <c r="D91" s="231"/>
      <c r="E91" s="231"/>
      <c r="F91" s="231"/>
      <c r="G91" s="481"/>
      <c r="H91" s="339"/>
    </row>
    <row r="92" spans="1:9" s="163" customFormat="1" ht="18.75" x14ac:dyDescent="0.3">
      <c r="A92" s="289" t="s">
        <v>122</v>
      </c>
      <c r="B92" s="290"/>
      <c r="C92" s="291"/>
      <c r="D92" s="291"/>
      <c r="E92" s="292"/>
      <c r="F92" s="291"/>
      <c r="G92" s="498" t="s">
        <v>123</v>
      </c>
      <c r="H92" s="339"/>
      <c r="I92" s="294"/>
    </row>
    <row r="93" spans="1:9" s="163" customFormat="1" ht="18.75" x14ac:dyDescent="0.3">
      <c r="A93" s="289" t="s">
        <v>124</v>
      </c>
      <c r="B93" s="290"/>
      <c r="C93" s="291"/>
      <c r="D93" s="291"/>
      <c r="E93" s="292"/>
      <c r="F93" s="291"/>
      <c r="G93" s="498" t="s">
        <v>196</v>
      </c>
      <c r="H93" s="293"/>
      <c r="I93" s="294"/>
    </row>
    <row r="94" spans="1:9" s="163" customFormat="1" ht="18.75" x14ac:dyDescent="0.3">
      <c r="A94" s="295" t="s">
        <v>125</v>
      </c>
      <c r="B94" s="290"/>
      <c r="C94" s="291"/>
      <c r="D94" s="291"/>
      <c r="E94" s="292"/>
      <c r="F94" s="291"/>
      <c r="G94" s="498" t="s">
        <v>201</v>
      </c>
      <c r="H94" s="293"/>
      <c r="I94" s="294"/>
    </row>
    <row r="95" spans="1:9" x14ac:dyDescent="0.25">
      <c r="A95" s="236"/>
      <c r="B95" s="236"/>
      <c r="C95" s="236"/>
      <c r="D95" s="236"/>
      <c r="E95" s="236"/>
      <c r="F95" s="236"/>
      <c r="G95" s="171"/>
      <c r="H95" s="296"/>
    </row>
    <row r="96" spans="1:9" ht="47.25" x14ac:dyDescent="0.25">
      <c r="A96" s="186" t="s">
        <v>25</v>
      </c>
      <c r="B96" s="187" t="s">
        <v>24</v>
      </c>
      <c r="C96" s="637" t="s">
        <v>1</v>
      </c>
      <c r="D96" s="637"/>
      <c r="E96" s="637"/>
      <c r="F96" s="283" t="s">
        <v>2</v>
      </c>
      <c r="G96" s="165" t="s">
        <v>0</v>
      </c>
      <c r="H96" s="317" t="s">
        <v>132</v>
      </c>
    </row>
    <row r="97" spans="1:9" x14ac:dyDescent="0.25">
      <c r="A97" s="186"/>
      <c r="B97" s="188"/>
      <c r="C97" s="283" t="s">
        <v>3</v>
      </c>
      <c r="D97" s="283" t="s">
        <v>4</v>
      </c>
      <c r="E97" s="283" t="s">
        <v>5</v>
      </c>
      <c r="F97" s="189"/>
      <c r="G97" s="166"/>
      <c r="H97" s="318"/>
    </row>
    <row r="98" spans="1:9" x14ac:dyDescent="0.25">
      <c r="A98" s="186" t="s">
        <v>71</v>
      </c>
      <c r="B98" s="442" t="s">
        <v>147</v>
      </c>
      <c r="C98" s="442" t="s">
        <v>147</v>
      </c>
      <c r="D98" s="442" t="s">
        <v>147</v>
      </c>
      <c r="E98" s="442" t="s">
        <v>147</v>
      </c>
      <c r="F98" s="442" t="s">
        <v>147</v>
      </c>
      <c r="G98" s="169"/>
      <c r="H98" s="328"/>
    </row>
    <row r="99" spans="1:9" x14ac:dyDescent="0.25">
      <c r="A99" s="640" t="s">
        <v>128</v>
      </c>
      <c r="B99" s="641"/>
      <c r="C99" s="641"/>
      <c r="D99" s="641"/>
      <c r="E99" s="641"/>
      <c r="F99" s="641"/>
      <c r="G99" s="641"/>
      <c r="H99" s="343"/>
    </row>
    <row r="100" spans="1:9" ht="47.25" x14ac:dyDescent="0.25">
      <c r="A100" s="453" t="s">
        <v>179</v>
      </c>
      <c r="B100" s="93">
        <v>250</v>
      </c>
      <c r="C100" s="514">
        <v>9.06</v>
      </c>
      <c r="D100" s="514">
        <v>12.82</v>
      </c>
      <c r="E100" s="515">
        <v>38.119999999999997</v>
      </c>
      <c r="F100" s="514">
        <v>291.67</v>
      </c>
      <c r="G100" s="442" t="s">
        <v>129</v>
      </c>
      <c r="H100" s="264">
        <v>33</v>
      </c>
    </row>
    <row r="101" spans="1:9" x14ac:dyDescent="0.25">
      <c r="A101" s="459" t="s">
        <v>180</v>
      </c>
      <c r="B101" s="455">
        <v>30</v>
      </c>
      <c r="C101" s="456">
        <v>7.2</v>
      </c>
      <c r="D101" s="456">
        <v>8.9</v>
      </c>
      <c r="E101" s="457">
        <v>15.8</v>
      </c>
      <c r="F101" s="456">
        <v>171.8</v>
      </c>
      <c r="G101" s="460" t="s">
        <v>181</v>
      </c>
      <c r="H101" s="400">
        <v>30</v>
      </c>
    </row>
    <row r="102" spans="1:9" x14ac:dyDescent="0.25">
      <c r="A102" s="459" t="s">
        <v>157</v>
      </c>
      <c r="B102" s="455">
        <v>100</v>
      </c>
      <c r="C102" s="456">
        <v>0.4</v>
      </c>
      <c r="D102" s="456">
        <v>0.4</v>
      </c>
      <c r="E102" s="457">
        <v>9.8000000000000007</v>
      </c>
      <c r="F102" s="456">
        <v>47</v>
      </c>
      <c r="G102" s="460" t="s">
        <v>130</v>
      </c>
      <c r="H102" s="403">
        <v>22</v>
      </c>
    </row>
    <row r="103" spans="1:9" x14ac:dyDescent="0.25">
      <c r="A103" s="461" t="s">
        <v>158</v>
      </c>
      <c r="B103" s="73">
        <v>40</v>
      </c>
      <c r="C103" s="462">
        <v>3.16</v>
      </c>
      <c r="D103" s="74">
        <v>0.4</v>
      </c>
      <c r="E103" s="462">
        <v>19.32</v>
      </c>
      <c r="F103" s="462">
        <v>93.52</v>
      </c>
      <c r="G103" s="458" t="s">
        <v>42</v>
      </c>
      <c r="H103" s="264">
        <v>4.2</v>
      </c>
    </row>
    <row r="104" spans="1:9" x14ac:dyDescent="0.25">
      <c r="A104" s="447" t="s">
        <v>168</v>
      </c>
      <c r="B104" s="449">
        <v>200</v>
      </c>
      <c r="C104" s="449">
        <v>0.13</v>
      </c>
      <c r="D104" s="449">
        <v>0.02</v>
      </c>
      <c r="E104" s="450">
        <v>15.2</v>
      </c>
      <c r="F104" s="449">
        <v>62</v>
      </c>
      <c r="G104" s="449" t="s">
        <v>133</v>
      </c>
      <c r="H104" s="385">
        <v>15</v>
      </c>
    </row>
    <row r="105" spans="1:9" x14ac:dyDescent="0.25">
      <c r="A105" s="202" t="s">
        <v>134</v>
      </c>
      <c r="B105" s="187">
        <f>B104+B103+B102+B101+B100</f>
        <v>620</v>
      </c>
      <c r="C105" s="283">
        <f>C104+C103+C101+C102+C100</f>
        <v>19.950000000000003</v>
      </c>
      <c r="D105" s="283">
        <f>D104+D103+D102+D101+D100</f>
        <v>22.54</v>
      </c>
      <c r="E105" s="283">
        <f>E104+E103+E102+E101+E100</f>
        <v>98.239999999999981</v>
      </c>
      <c r="F105" s="283">
        <f>F104+F103+F101+F100+F102</f>
        <v>665.99</v>
      </c>
      <c r="G105" s="80"/>
      <c r="H105" s="337">
        <f>H104+H103+H102+H101+H100</f>
        <v>104.2</v>
      </c>
    </row>
    <row r="106" spans="1:9" x14ac:dyDescent="0.25">
      <c r="A106" s="196"/>
      <c r="B106" s="234"/>
      <c r="C106" s="231"/>
      <c r="D106" s="231"/>
      <c r="E106" s="231"/>
      <c r="F106" s="231"/>
      <c r="G106" s="282"/>
    </row>
    <row r="107" spans="1:9" s="163" customFormat="1" ht="18.75" x14ac:dyDescent="0.3">
      <c r="A107" s="289" t="s">
        <v>122</v>
      </c>
      <c r="B107" s="290"/>
      <c r="C107" s="291"/>
      <c r="D107" s="291"/>
      <c r="E107" s="292"/>
      <c r="F107" s="291"/>
      <c r="G107" s="498" t="s">
        <v>123</v>
      </c>
      <c r="H107" s="346"/>
      <c r="I107" s="294"/>
    </row>
    <row r="108" spans="1:9" s="163" customFormat="1" ht="18.75" x14ac:dyDescent="0.3">
      <c r="A108" s="289" t="s">
        <v>124</v>
      </c>
      <c r="B108" s="290"/>
      <c r="C108" s="291"/>
      <c r="D108" s="291"/>
      <c r="E108" s="292"/>
      <c r="F108" s="291"/>
      <c r="G108" s="498" t="s">
        <v>196</v>
      </c>
      <c r="H108" s="293"/>
      <c r="I108" s="294"/>
    </row>
    <row r="109" spans="1:9" s="163" customFormat="1" ht="18.75" x14ac:dyDescent="0.3">
      <c r="A109" s="295" t="s">
        <v>125</v>
      </c>
      <c r="B109" s="290"/>
      <c r="C109" s="291"/>
      <c r="D109" s="291"/>
      <c r="E109" s="292"/>
      <c r="F109" s="291"/>
      <c r="G109" s="498" t="s">
        <v>201</v>
      </c>
      <c r="H109" s="293"/>
      <c r="I109" s="294"/>
    </row>
    <row r="110" spans="1:9" x14ac:dyDescent="0.25">
      <c r="A110" s="236"/>
      <c r="B110" s="236"/>
      <c r="C110" s="236"/>
      <c r="D110" s="236"/>
      <c r="E110" s="236"/>
      <c r="F110" s="236"/>
      <c r="G110" s="171"/>
      <c r="H110" s="296"/>
    </row>
    <row r="111" spans="1:9" ht="47.25" x14ac:dyDescent="0.25">
      <c r="A111" s="186" t="s">
        <v>25</v>
      </c>
      <c r="B111" s="187" t="s">
        <v>24</v>
      </c>
      <c r="C111" s="637" t="s">
        <v>1</v>
      </c>
      <c r="D111" s="637"/>
      <c r="E111" s="637"/>
      <c r="F111" s="283" t="s">
        <v>2</v>
      </c>
      <c r="G111" s="165" t="s">
        <v>0</v>
      </c>
      <c r="H111" s="317" t="s">
        <v>132</v>
      </c>
    </row>
    <row r="112" spans="1:9" x14ac:dyDescent="0.25">
      <c r="A112" s="186"/>
      <c r="B112" s="188"/>
      <c r="C112" s="283" t="s">
        <v>3</v>
      </c>
      <c r="D112" s="283" t="s">
        <v>4</v>
      </c>
      <c r="E112" s="283" t="s">
        <v>5</v>
      </c>
      <c r="F112" s="189"/>
      <c r="G112" s="166"/>
      <c r="H112" s="320"/>
    </row>
    <row r="113" spans="1:9" x14ac:dyDescent="0.25">
      <c r="A113" s="203" t="s">
        <v>27</v>
      </c>
      <c r="B113" s="442" t="s">
        <v>147</v>
      </c>
      <c r="C113" s="442" t="s">
        <v>147</v>
      </c>
      <c r="D113" s="442" t="s">
        <v>147</v>
      </c>
      <c r="E113" s="442" t="s">
        <v>147</v>
      </c>
      <c r="F113" s="442" t="s">
        <v>147</v>
      </c>
      <c r="G113" s="182"/>
      <c r="H113" s="328"/>
    </row>
    <row r="114" spans="1:9" x14ac:dyDescent="0.25">
      <c r="A114" s="648" t="s">
        <v>138</v>
      </c>
      <c r="B114" s="641"/>
      <c r="C114" s="641"/>
      <c r="D114" s="641"/>
      <c r="E114" s="641"/>
      <c r="F114" s="641"/>
      <c r="G114" s="641"/>
      <c r="H114" s="343"/>
    </row>
    <row r="115" spans="1:9" ht="31.5" x14ac:dyDescent="0.25">
      <c r="A115" s="463" t="s">
        <v>182</v>
      </c>
      <c r="B115" s="160">
        <v>100</v>
      </c>
      <c r="C115" s="442">
        <v>1.1200000000000001</v>
      </c>
      <c r="D115" s="442">
        <v>0.2</v>
      </c>
      <c r="E115" s="442">
        <v>3.6</v>
      </c>
      <c r="F115" s="442">
        <v>22</v>
      </c>
      <c r="G115" s="442" t="s">
        <v>169</v>
      </c>
      <c r="H115" s="383">
        <v>21</v>
      </c>
    </row>
    <row r="116" spans="1:9" ht="47.25" x14ac:dyDescent="0.25">
      <c r="A116" s="478" t="s">
        <v>183</v>
      </c>
      <c r="B116" s="482">
        <v>120</v>
      </c>
      <c r="C116" s="473">
        <v>8.32</v>
      </c>
      <c r="D116" s="473">
        <v>13.15</v>
      </c>
      <c r="E116" s="483">
        <v>7.17</v>
      </c>
      <c r="F116" s="483">
        <v>180.62</v>
      </c>
      <c r="G116" s="484" t="s">
        <v>184</v>
      </c>
      <c r="H116" s="425">
        <v>44</v>
      </c>
    </row>
    <row r="117" spans="1:9" x14ac:dyDescent="0.25">
      <c r="A117" s="280" t="s">
        <v>167</v>
      </c>
      <c r="B117" s="473">
        <v>150</v>
      </c>
      <c r="C117" s="474">
        <v>5.4</v>
      </c>
      <c r="D117" s="475">
        <v>4.9000000000000004</v>
      </c>
      <c r="E117" s="476">
        <v>32.799999999999997</v>
      </c>
      <c r="F117" s="475">
        <v>196.8</v>
      </c>
      <c r="G117" s="477" t="s">
        <v>61</v>
      </c>
      <c r="H117" s="385">
        <v>20</v>
      </c>
    </row>
    <row r="118" spans="1:9" x14ac:dyDescent="0.25">
      <c r="A118" s="447" t="s">
        <v>163</v>
      </c>
      <c r="B118" s="448">
        <v>200</v>
      </c>
      <c r="C118" s="449">
        <v>0.66</v>
      </c>
      <c r="D118" s="449">
        <v>0.09</v>
      </c>
      <c r="E118" s="450">
        <v>32.03</v>
      </c>
      <c r="F118" s="449">
        <v>132.80000000000001</v>
      </c>
      <c r="G118" s="449" t="s">
        <v>63</v>
      </c>
      <c r="H118" s="385">
        <v>16</v>
      </c>
    </row>
    <row r="119" spans="1:9" x14ac:dyDescent="0.25">
      <c r="A119" s="461" t="s">
        <v>162</v>
      </c>
      <c r="B119" s="73">
        <v>30</v>
      </c>
      <c r="C119" s="462">
        <v>2.37</v>
      </c>
      <c r="D119" s="74">
        <v>0.3</v>
      </c>
      <c r="E119" s="462">
        <v>14.49</v>
      </c>
      <c r="F119" s="462">
        <v>70.14</v>
      </c>
      <c r="G119" s="458" t="s">
        <v>42</v>
      </c>
      <c r="H119" s="264">
        <v>3.2</v>
      </c>
    </row>
    <row r="120" spans="1:9" x14ac:dyDescent="0.25">
      <c r="A120" s="201" t="s">
        <v>134</v>
      </c>
      <c r="B120" s="187">
        <f>B119+B118+B117+B116+B115</f>
        <v>600</v>
      </c>
      <c r="C120" s="283">
        <f>C119+C118+C117+C116+C115</f>
        <v>17.87</v>
      </c>
      <c r="D120" s="283">
        <f>D119+D118+D117+D116+D115</f>
        <v>18.64</v>
      </c>
      <c r="E120" s="283">
        <f>E119+E118+E117+E116+E115</f>
        <v>90.089999999999989</v>
      </c>
      <c r="F120" s="283">
        <f>F119+F118+F117+F116+F115</f>
        <v>602.36</v>
      </c>
      <c r="G120" s="176"/>
      <c r="H120" s="352">
        <f>H119+H118+H117+H116+H115</f>
        <v>104.2</v>
      </c>
    </row>
    <row r="121" spans="1:9" x14ac:dyDescent="0.25">
      <c r="A121" s="196"/>
      <c r="B121" s="234"/>
      <c r="C121" s="231"/>
      <c r="D121" s="231"/>
      <c r="E121" s="231"/>
      <c r="F121" s="231"/>
      <c r="G121" s="285"/>
    </row>
    <row r="122" spans="1:9" s="163" customFormat="1" ht="18.75" x14ac:dyDescent="0.3">
      <c r="A122" s="289" t="s">
        <v>122</v>
      </c>
      <c r="B122" s="290"/>
      <c r="C122" s="291"/>
      <c r="D122" s="291"/>
      <c r="E122" s="292"/>
      <c r="F122" s="291"/>
      <c r="G122" s="498" t="s">
        <v>123</v>
      </c>
      <c r="H122" s="339"/>
      <c r="I122" s="294"/>
    </row>
    <row r="123" spans="1:9" s="163" customFormat="1" ht="18.75" x14ac:dyDescent="0.3">
      <c r="A123" s="289" t="s">
        <v>124</v>
      </c>
      <c r="B123" s="290"/>
      <c r="C123" s="291"/>
      <c r="D123" s="291"/>
      <c r="E123" s="292"/>
      <c r="F123" s="291"/>
      <c r="G123" s="498" t="s">
        <v>196</v>
      </c>
      <c r="H123" s="293"/>
      <c r="I123" s="294"/>
    </row>
    <row r="124" spans="1:9" s="163" customFormat="1" ht="18.75" x14ac:dyDescent="0.3">
      <c r="A124" s="295" t="s">
        <v>125</v>
      </c>
      <c r="B124" s="290"/>
      <c r="C124" s="291"/>
      <c r="D124" s="291"/>
      <c r="E124" s="292"/>
      <c r="F124" s="291"/>
      <c r="G124" s="498" t="s">
        <v>201</v>
      </c>
      <c r="H124" s="293"/>
      <c r="I124" s="294"/>
    </row>
    <row r="125" spans="1:9" x14ac:dyDescent="0.25">
      <c r="A125" s="236"/>
      <c r="B125" s="236"/>
      <c r="C125" s="236"/>
      <c r="D125" s="236"/>
      <c r="E125" s="236"/>
      <c r="F125" s="236"/>
      <c r="G125" s="171"/>
      <c r="H125" s="296"/>
    </row>
    <row r="126" spans="1:9" ht="47.25" x14ac:dyDescent="0.25">
      <c r="A126" s="186" t="s">
        <v>25</v>
      </c>
      <c r="B126" s="187" t="s">
        <v>24</v>
      </c>
      <c r="C126" s="637" t="s">
        <v>1</v>
      </c>
      <c r="D126" s="637"/>
      <c r="E126" s="637"/>
      <c r="F126" s="283" t="s">
        <v>2</v>
      </c>
      <c r="G126" s="165" t="s">
        <v>0</v>
      </c>
      <c r="H126" s="317" t="s">
        <v>132</v>
      </c>
    </row>
    <row r="127" spans="1:9" x14ac:dyDescent="0.25">
      <c r="A127" s="186"/>
      <c r="B127" s="188"/>
      <c r="C127" s="283" t="s">
        <v>3</v>
      </c>
      <c r="D127" s="283" t="s">
        <v>4</v>
      </c>
      <c r="E127" s="283" t="s">
        <v>5</v>
      </c>
      <c r="F127" s="189"/>
      <c r="G127" s="166"/>
      <c r="H127" s="318"/>
    </row>
    <row r="128" spans="1:9" x14ac:dyDescent="0.25">
      <c r="A128" s="203" t="s">
        <v>72</v>
      </c>
      <c r="B128" s="442" t="s">
        <v>147</v>
      </c>
      <c r="C128" s="442" t="s">
        <v>147</v>
      </c>
      <c r="D128" s="442" t="s">
        <v>147</v>
      </c>
      <c r="E128" s="442" t="s">
        <v>147</v>
      </c>
      <c r="F128" s="442" t="s">
        <v>147</v>
      </c>
      <c r="G128" s="182"/>
      <c r="H128" s="328"/>
    </row>
    <row r="129" spans="1:9" x14ac:dyDescent="0.25">
      <c r="A129" s="648" t="s">
        <v>128</v>
      </c>
      <c r="B129" s="630"/>
      <c r="C129" s="630"/>
      <c r="D129" s="630"/>
      <c r="E129" s="630"/>
      <c r="F129" s="630"/>
      <c r="G129" s="630"/>
      <c r="H129" s="343"/>
    </row>
    <row r="130" spans="1:9" ht="31.5" x14ac:dyDescent="0.25">
      <c r="A130" s="485" t="s">
        <v>185</v>
      </c>
      <c r="B130" s="160">
        <v>100</v>
      </c>
      <c r="C130" s="442">
        <v>0.8</v>
      </c>
      <c r="D130" s="442">
        <v>0.1</v>
      </c>
      <c r="E130" s="442">
        <v>1.7</v>
      </c>
      <c r="F130" s="442">
        <v>10</v>
      </c>
      <c r="G130" s="90" t="s">
        <v>169</v>
      </c>
      <c r="H130" s="383">
        <v>22</v>
      </c>
    </row>
    <row r="131" spans="1:9" ht="31.5" x14ac:dyDescent="0.25">
      <c r="A131" s="478" t="s">
        <v>186</v>
      </c>
      <c r="B131" s="473">
        <v>100</v>
      </c>
      <c r="C131" s="479">
        <v>9.93</v>
      </c>
      <c r="D131" s="445">
        <v>12.66</v>
      </c>
      <c r="E131" s="445">
        <v>5.76</v>
      </c>
      <c r="F131" s="445">
        <v>176.7</v>
      </c>
      <c r="G131" s="450" t="s">
        <v>188</v>
      </c>
      <c r="H131" s="428">
        <v>62</v>
      </c>
    </row>
    <row r="132" spans="1:9" ht="31.5" x14ac:dyDescent="0.25">
      <c r="A132" s="453" t="s">
        <v>187</v>
      </c>
      <c r="B132" s="444">
        <v>180</v>
      </c>
      <c r="C132" s="445">
        <v>9.9499999999999993</v>
      </c>
      <c r="D132" s="445">
        <v>7.56</v>
      </c>
      <c r="E132" s="480">
        <v>43.2</v>
      </c>
      <c r="F132" s="445">
        <v>280.44</v>
      </c>
      <c r="G132" s="454" t="s">
        <v>48</v>
      </c>
      <c r="H132" s="385">
        <v>15</v>
      </c>
    </row>
    <row r="133" spans="1:9" x14ac:dyDescent="0.25">
      <c r="A133" s="447" t="s">
        <v>168</v>
      </c>
      <c r="B133" s="449">
        <v>200</v>
      </c>
      <c r="C133" s="449">
        <v>0.13</v>
      </c>
      <c r="D133" s="449">
        <v>0.02</v>
      </c>
      <c r="E133" s="450">
        <v>15.2</v>
      </c>
      <c r="F133" s="449">
        <v>62</v>
      </c>
      <c r="G133" s="449" t="s">
        <v>133</v>
      </c>
      <c r="H133" s="385">
        <v>5.2</v>
      </c>
    </row>
    <row r="134" spans="1:9" x14ac:dyDescent="0.25">
      <c r="A134" s="461" t="s">
        <v>162</v>
      </c>
      <c r="B134" s="73">
        <v>50</v>
      </c>
      <c r="C134" s="462">
        <v>3.95</v>
      </c>
      <c r="D134" s="74">
        <v>0.5</v>
      </c>
      <c r="E134" s="462">
        <v>24.15</v>
      </c>
      <c r="F134" s="462">
        <v>116.9</v>
      </c>
      <c r="G134" s="458" t="s">
        <v>42</v>
      </c>
      <c r="H134" s="337">
        <f>SUM(H130:H133)</f>
        <v>104.2</v>
      </c>
    </row>
    <row r="135" spans="1:9" x14ac:dyDescent="0.25">
      <c r="A135" s="202" t="s">
        <v>134</v>
      </c>
      <c r="B135" s="192">
        <f>B134+B133+B132+B131+B130</f>
        <v>630</v>
      </c>
      <c r="C135" s="193">
        <f>C134+C133+C132+C131+C130</f>
        <v>24.76</v>
      </c>
      <c r="D135" s="193">
        <f>D134+D133+D132+D131+D130</f>
        <v>20.840000000000003</v>
      </c>
      <c r="E135" s="193">
        <f>E134+E133+E132+E131+E130</f>
        <v>90.01</v>
      </c>
      <c r="F135" s="193">
        <f>F134+F133+F132+F131+F130</f>
        <v>646.04</v>
      </c>
      <c r="G135" s="181"/>
    </row>
    <row r="136" spans="1:9" x14ac:dyDescent="0.25">
      <c r="A136" s="195"/>
      <c r="B136" s="235"/>
      <c r="C136" s="228"/>
      <c r="D136" s="228"/>
      <c r="E136" s="228"/>
      <c r="F136" s="228"/>
      <c r="G136" s="168"/>
      <c r="H136" s="339"/>
    </row>
    <row r="137" spans="1:9" s="163" customFormat="1" ht="18.75" x14ac:dyDescent="0.3">
      <c r="A137" s="289" t="s">
        <v>122</v>
      </c>
      <c r="B137" s="290"/>
      <c r="C137" s="291"/>
      <c r="D137" s="291"/>
      <c r="E137" s="292"/>
      <c r="F137" s="291"/>
      <c r="G137" s="498" t="s">
        <v>123</v>
      </c>
      <c r="H137" s="293"/>
      <c r="I137" s="294"/>
    </row>
    <row r="138" spans="1:9" s="163" customFormat="1" ht="18.75" x14ac:dyDescent="0.3">
      <c r="A138" s="289" t="s">
        <v>124</v>
      </c>
      <c r="B138" s="290"/>
      <c r="C138" s="291"/>
      <c r="D138" s="291"/>
      <c r="E138" s="292"/>
      <c r="F138" s="291"/>
      <c r="G138" s="498" t="s">
        <v>196</v>
      </c>
      <c r="H138" s="293"/>
      <c r="I138" s="294"/>
    </row>
    <row r="139" spans="1:9" s="163" customFormat="1" ht="18.75" x14ac:dyDescent="0.3">
      <c r="A139" s="295" t="s">
        <v>125</v>
      </c>
      <c r="B139" s="290"/>
      <c r="C139" s="291"/>
      <c r="D139" s="291"/>
      <c r="E139" s="292"/>
      <c r="F139" s="291"/>
      <c r="G139" s="498" t="s">
        <v>201</v>
      </c>
      <c r="H139" s="296"/>
      <c r="I139" s="294"/>
    </row>
    <row r="140" spans="1:9" x14ac:dyDescent="0.25">
      <c r="A140" s="236"/>
      <c r="B140" s="236"/>
      <c r="C140" s="236"/>
      <c r="D140" s="236"/>
      <c r="E140" s="236"/>
      <c r="F140" s="236"/>
      <c r="G140" s="171"/>
      <c r="H140" s="302"/>
    </row>
    <row r="141" spans="1:9" ht="47.25" x14ac:dyDescent="0.25">
      <c r="A141" s="186" t="s">
        <v>25</v>
      </c>
      <c r="B141" s="187" t="s">
        <v>24</v>
      </c>
      <c r="C141" s="637" t="s">
        <v>1</v>
      </c>
      <c r="D141" s="637"/>
      <c r="E141" s="637"/>
      <c r="F141" s="283" t="s">
        <v>2</v>
      </c>
      <c r="G141" s="165" t="s">
        <v>0</v>
      </c>
      <c r="H141" s="317" t="s">
        <v>132</v>
      </c>
    </row>
    <row r="142" spans="1:9" x14ac:dyDescent="0.25">
      <c r="A142" s="186"/>
      <c r="B142" s="188"/>
      <c r="C142" s="283" t="s">
        <v>3</v>
      </c>
      <c r="D142" s="283" t="s">
        <v>4</v>
      </c>
      <c r="E142" s="283" t="s">
        <v>5</v>
      </c>
      <c r="F142" s="189"/>
      <c r="G142" s="166"/>
      <c r="H142" s="318"/>
    </row>
    <row r="143" spans="1:9" x14ac:dyDescent="0.25">
      <c r="A143" s="203" t="s">
        <v>78</v>
      </c>
      <c r="B143" s="442" t="s">
        <v>147</v>
      </c>
      <c r="C143" s="442" t="s">
        <v>147</v>
      </c>
      <c r="D143" s="442" t="s">
        <v>147</v>
      </c>
      <c r="E143" s="442" t="s">
        <v>147</v>
      </c>
      <c r="F143" s="442" t="s">
        <v>147</v>
      </c>
      <c r="G143" s="243"/>
      <c r="H143" s="328"/>
    </row>
    <row r="144" spans="1:9" x14ac:dyDescent="0.25">
      <c r="A144" s="649" t="s">
        <v>128</v>
      </c>
      <c r="B144" s="650"/>
      <c r="C144" s="650"/>
      <c r="D144" s="650"/>
      <c r="E144" s="650"/>
      <c r="F144" s="650"/>
      <c r="G144" s="641"/>
      <c r="H144" s="343"/>
    </row>
    <row r="145" spans="1:9" ht="31.5" x14ac:dyDescent="0.25">
      <c r="A145" s="486" t="s">
        <v>189</v>
      </c>
      <c r="B145" s="442">
        <v>250</v>
      </c>
      <c r="C145" s="487">
        <v>10.38</v>
      </c>
      <c r="D145" s="487">
        <v>13.71</v>
      </c>
      <c r="E145" s="487">
        <v>43.27</v>
      </c>
      <c r="F145" s="487">
        <v>337.99</v>
      </c>
      <c r="G145" s="488" t="s">
        <v>191</v>
      </c>
      <c r="H145" s="264">
        <v>34</v>
      </c>
    </row>
    <row r="146" spans="1:9" x14ac:dyDescent="0.25">
      <c r="A146" s="443" t="s">
        <v>190</v>
      </c>
      <c r="B146" s="444">
        <v>70</v>
      </c>
      <c r="C146" s="445">
        <v>5.08</v>
      </c>
      <c r="D146" s="445">
        <v>4.78</v>
      </c>
      <c r="E146" s="445">
        <v>19.29</v>
      </c>
      <c r="F146" s="445">
        <v>140.5</v>
      </c>
      <c r="G146" s="446" t="s">
        <v>137</v>
      </c>
      <c r="H146" s="384">
        <v>30</v>
      </c>
    </row>
    <row r="147" spans="1:9" x14ac:dyDescent="0.25">
      <c r="A147" s="459" t="s">
        <v>157</v>
      </c>
      <c r="B147" s="455">
        <v>100</v>
      </c>
      <c r="C147" s="456">
        <v>0.4</v>
      </c>
      <c r="D147" s="456">
        <v>0.4</v>
      </c>
      <c r="E147" s="457">
        <v>9.8000000000000007</v>
      </c>
      <c r="F147" s="456">
        <v>47</v>
      </c>
      <c r="G147" s="460" t="s">
        <v>130</v>
      </c>
      <c r="H147" s="403">
        <v>22</v>
      </c>
    </row>
    <row r="148" spans="1:9" x14ac:dyDescent="0.25">
      <c r="A148" s="447" t="s">
        <v>173</v>
      </c>
      <c r="B148" s="449">
        <v>200</v>
      </c>
      <c r="C148" s="449">
        <v>7.0000000000000007E-2</v>
      </c>
      <c r="D148" s="449">
        <v>0.02</v>
      </c>
      <c r="E148" s="449">
        <v>15</v>
      </c>
      <c r="F148" s="449">
        <v>60</v>
      </c>
      <c r="G148" s="449" t="s">
        <v>135</v>
      </c>
      <c r="H148" s="385">
        <v>15</v>
      </c>
    </row>
    <row r="149" spans="1:9" x14ac:dyDescent="0.25">
      <c r="A149" s="461" t="s">
        <v>162</v>
      </c>
      <c r="B149" s="73">
        <v>50</v>
      </c>
      <c r="C149" s="462">
        <v>3.95</v>
      </c>
      <c r="D149" s="74">
        <v>0.5</v>
      </c>
      <c r="E149" s="462">
        <v>24.15</v>
      </c>
      <c r="F149" s="462">
        <v>116.9</v>
      </c>
      <c r="G149" s="458" t="s">
        <v>42</v>
      </c>
      <c r="H149" s="264">
        <v>3.2</v>
      </c>
    </row>
    <row r="150" spans="1:9" x14ac:dyDescent="0.25">
      <c r="A150" s="201" t="s">
        <v>134</v>
      </c>
      <c r="B150" s="187">
        <f>B149+B148+B147+B146+B145</f>
        <v>670</v>
      </c>
      <c r="C150" s="283">
        <f>C149+C148+C147+C146+C145</f>
        <v>19.880000000000003</v>
      </c>
      <c r="D150" s="283">
        <f>D149+D148+D147+D146+D145</f>
        <v>19.41</v>
      </c>
      <c r="E150" s="283">
        <f>E149+E148+E147+E146+E145</f>
        <v>111.51000000000002</v>
      </c>
      <c r="F150" s="283">
        <f>F149+F148+F147+F146+F145</f>
        <v>702.39</v>
      </c>
      <c r="G150" s="182"/>
      <c r="H150" s="337">
        <f>H149+H148+H147+H146+H145</f>
        <v>104.2</v>
      </c>
    </row>
    <row r="151" spans="1:9" x14ac:dyDescent="0.25">
      <c r="A151" s="196"/>
      <c r="B151" s="235"/>
      <c r="C151" s="228"/>
      <c r="D151" s="228"/>
      <c r="E151" s="228"/>
      <c r="F151" s="228"/>
      <c r="G151" s="168"/>
      <c r="H151" s="339"/>
    </row>
    <row r="152" spans="1:9" s="163" customFormat="1" ht="18.75" x14ac:dyDescent="0.3">
      <c r="A152" s="289" t="s">
        <v>122</v>
      </c>
      <c r="B152" s="290"/>
      <c r="C152" s="291"/>
      <c r="D152" s="291"/>
      <c r="E152" s="292"/>
      <c r="F152" s="291"/>
      <c r="G152" s="498" t="s">
        <v>123</v>
      </c>
      <c r="H152" s="293"/>
      <c r="I152" s="294"/>
    </row>
    <row r="153" spans="1:9" s="163" customFormat="1" ht="18.75" x14ac:dyDescent="0.3">
      <c r="A153" s="289" t="s">
        <v>124</v>
      </c>
      <c r="B153" s="290"/>
      <c r="C153" s="291"/>
      <c r="D153" s="291"/>
      <c r="E153" s="292"/>
      <c r="F153" s="291"/>
      <c r="G153" s="498" t="s">
        <v>196</v>
      </c>
      <c r="H153" s="293"/>
      <c r="I153" s="294"/>
    </row>
    <row r="154" spans="1:9" s="163" customFormat="1" ht="18.75" x14ac:dyDescent="0.3">
      <c r="A154" s="295" t="s">
        <v>125</v>
      </c>
      <c r="B154" s="290"/>
      <c r="C154" s="291"/>
      <c r="D154" s="291"/>
      <c r="E154" s="292"/>
      <c r="F154" s="291"/>
      <c r="G154" s="498" t="s">
        <v>201</v>
      </c>
      <c r="H154" s="296"/>
      <c r="I154" s="294"/>
    </row>
    <row r="155" spans="1:9" x14ac:dyDescent="0.25">
      <c r="A155" s="236"/>
      <c r="B155" s="236"/>
      <c r="C155" s="236"/>
      <c r="D155" s="236"/>
      <c r="E155" s="236"/>
      <c r="F155" s="236"/>
      <c r="G155" s="171"/>
      <c r="H155" s="302"/>
    </row>
    <row r="156" spans="1:9" ht="47.25" x14ac:dyDescent="0.25">
      <c r="A156" s="186" t="s">
        <v>25</v>
      </c>
      <c r="B156" s="187" t="s">
        <v>24</v>
      </c>
      <c r="C156" s="637" t="s">
        <v>1</v>
      </c>
      <c r="D156" s="637"/>
      <c r="E156" s="637"/>
      <c r="F156" s="283" t="s">
        <v>2</v>
      </c>
      <c r="G156" s="165" t="s">
        <v>0</v>
      </c>
      <c r="H156" s="317" t="s">
        <v>132</v>
      </c>
    </row>
    <row r="157" spans="1:9" x14ac:dyDescent="0.25">
      <c r="A157" s="186"/>
      <c r="B157" s="188"/>
      <c r="C157" s="283" t="s">
        <v>3</v>
      </c>
      <c r="D157" s="283" t="s">
        <v>4</v>
      </c>
      <c r="E157" s="283" t="s">
        <v>5</v>
      </c>
      <c r="F157" s="189"/>
      <c r="G157" s="166"/>
      <c r="H157" s="318"/>
    </row>
    <row r="158" spans="1:9" x14ac:dyDescent="0.25">
      <c r="A158" s="203" t="s">
        <v>79</v>
      </c>
      <c r="B158" s="442" t="s">
        <v>147</v>
      </c>
      <c r="C158" s="442" t="s">
        <v>147</v>
      </c>
      <c r="D158" s="442" t="s">
        <v>147</v>
      </c>
      <c r="E158" s="442" t="s">
        <v>147</v>
      </c>
      <c r="F158" s="442" t="s">
        <v>147</v>
      </c>
      <c r="G158" s="182"/>
      <c r="H158" s="328"/>
    </row>
    <row r="159" spans="1:9" x14ac:dyDescent="0.25">
      <c r="A159" s="651" t="s">
        <v>128</v>
      </c>
      <c r="B159" s="652"/>
      <c r="C159" s="652"/>
      <c r="D159" s="652"/>
      <c r="E159" s="652"/>
      <c r="F159" s="652"/>
      <c r="G159" s="652"/>
      <c r="H159" s="355"/>
    </row>
    <row r="160" spans="1:9" ht="31.5" x14ac:dyDescent="0.25">
      <c r="A160" s="669" t="s">
        <v>50</v>
      </c>
      <c r="B160" s="670">
        <v>100</v>
      </c>
      <c r="C160" s="670">
        <v>2.83</v>
      </c>
      <c r="D160" s="670">
        <v>0.16</v>
      </c>
      <c r="E160" s="670">
        <v>5.83</v>
      </c>
      <c r="F160" s="670">
        <v>36.83</v>
      </c>
      <c r="G160" s="672" t="s">
        <v>51</v>
      </c>
      <c r="H160" s="671">
        <v>20</v>
      </c>
    </row>
    <row r="161" spans="1:8" ht="39.75" customHeight="1" x14ac:dyDescent="0.25">
      <c r="A161" s="453" t="s">
        <v>193</v>
      </c>
      <c r="B161" s="444">
        <v>105</v>
      </c>
      <c r="C161" s="445">
        <v>12.83</v>
      </c>
      <c r="D161" s="445">
        <v>12.97</v>
      </c>
      <c r="E161" s="445">
        <v>10.27</v>
      </c>
      <c r="F161" s="445">
        <v>209.13</v>
      </c>
      <c r="G161" s="454" t="s">
        <v>195</v>
      </c>
      <c r="H161" s="274">
        <v>39</v>
      </c>
    </row>
    <row r="162" spans="1:8" x14ac:dyDescent="0.25">
      <c r="A162" s="402" t="s">
        <v>202</v>
      </c>
      <c r="B162" s="250">
        <v>150</v>
      </c>
      <c r="C162" s="393">
        <v>3.7</v>
      </c>
      <c r="D162" s="393">
        <v>4.8</v>
      </c>
      <c r="E162" s="393">
        <v>36.5</v>
      </c>
      <c r="F162" s="393">
        <v>203.5</v>
      </c>
      <c r="G162" s="250" t="s">
        <v>48</v>
      </c>
      <c r="H162" s="403">
        <v>20</v>
      </c>
    </row>
    <row r="163" spans="1:8" x14ac:dyDescent="0.25">
      <c r="A163" s="461" t="s">
        <v>162</v>
      </c>
      <c r="B163" s="73">
        <v>50</v>
      </c>
      <c r="C163" s="462">
        <v>3.95</v>
      </c>
      <c r="D163" s="74">
        <v>0.5</v>
      </c>
      <c r="E163" s="462">
        <v>24.15</v>
      </c>
      <c r="F163" s="462">
        <v>116.9</v>
      </c>
      <c r="G163" s="458" t="s">
        <v>42</v>
      </c>
      <c r="H163" s="385">
        <v>5.2</v>
      </c>
    </row>
    <row r="164" spans="1:8" x14ac:dyDescent="0.25">
      <c r="A164" s="665" t="s">
        <v>234</v>
      </c>
      <c r="B164" s="673">
        <v>200</v>
      </c>
      <c r="C164" s="668">
        <v>0.45</v>
      </c>
      <c r="D164" s="668">
        <v>0.18</v>
      </c>
      <c r="E164" s="668">
        <v>13.68</v>
      </c>
      <c r="F164" s="668">
        <v>58.77</v>
      </c>
      <c r="G164" s="675" t="s">
        <v>233</v>
      </c>
      <c r="H164" s="664">
        <v>20</v>
      </c>
    </row>
    <row r="165" spans="1:8" x14ac:dyDescent="0.25">
      <c r="A165" s="201" t="s">
        <v>134</v>
      </c>
      <c r="B165" s="187">
        <f>B164+B163+B162+B161+B160</f>
        <v>605</v>
      </c>
      <c r="C165" s="283">
        <f>C164+C163+C162+C161+C160</f>
        <v>23.759999999999998</v>
      </c>
      <c r="D165" s="283">
        <f>D164+D163+D162+D161+D160</f>
        <v>18.61</v>
      </c>
      <c r="E165" s="283">
        <f>E164+E163+E162+E161+E160</f>
        <v>90.429999999999993</v>
      </c>
      <c r="F165" s="283">
        <f>F164+F163+F162+F161+F160</f>
        <v>625.13</v>
      </c>
      <c r="G165" s="182"/>
      <c r="H165" s="356">
        <f>H164+H163+H162+H161+H160</f>
        <v>104.2</v>
      </c>
    </row>
    <row r="166" spans="1:8" ht="31.5" x14ac:dyDescent="0.25">
      <c r="A166" s="186" t="s">
        <v>136</v>
      </c>
      <c r="B166" s="283">
        <f>(B165+B150+B135+B120+B105)/5</f>
        <v>625</v>
      </c>
      <c r="C166" s="283">
        <f>(C165+C150+C135+C120+C105)/5</f>
        <v>21.244000000000003</v>
      </c>
      <c r="D166" s="283">
        <f>(D165+D150+D135+D120+D105)/5</f>
        <v>20.007999999999999</v>
      </c>
      <c r="E166" s="283">
        <f>(E165+E150+E135+E120+E105)/5</f>
        <v>96.055999999999997</v>
      </c>
      <c r="F166" s="283">
        <f>(F165+F150+F135+F120+F105)/5</f>
        <v>648.38199999999995</v>
      </c>
      <c r="G166" s="489"/>
      <c r="H166" s="357"/>
    </row>
    <row r="167" spans="1:8" x14ac:dyDescent="0.25">
      <c r="A167" s="199"/>
      <c r="B167" s="198"/>
      <c r="C167" s="283"/>
      <c r="D167" s="283"/>
      <c r="E167" s="283"/>
      <c r="F167" s="283"/>
      <c r="G167" s="164"/>
    </row>
    <row r="168" spans="1:8" x14ac:dyDescent="0.25">
      <c r="A168" s="490" t="s">
        <v>139</v>
      </c>
      <c r="B168" s="491">
        <v>550</v>
      </c>
      <c r="C168" s="492" t="s">
        <v>148</v>
      </c>
      <c r="D168" s="492" t="s">
        <v>149</v>
      </c>
      <c r="E168" s="492" t="s">
        <v>150</v>
      </c>
      <c r="F168" s="493" t="s">
        <v>151</v>
      </c>
      <c r="G168" s="164"/>
    </row>
    <row r="169" spans="1:8" x14ac:dyDescent="0.25">
      <c r="A169" s="204" t="s">
        <v>144</v>
      </c>
      <c r="B169" s="205"/>
      <c r="C169" s="183">
        <v>23.378</v>
      </c>
      <c r="D169" s="183">
        <v>20.582999999999998</v>
      </c>
      <c r="E169" s="183">
        <v>94.99199999999999</v>
      </c>
      <c r="F169" s="183">
        <v>668.38499999999999</v>
      </c>
      <c r="G169" s="2"/>
    </row>
    <row r="170" spans="1:8" ht="32.25" thickBot="1" x14ac:dyDescent="0.3">
      <c r="A170" s="206" t="s">
        <v>145</v>
      </c>
      <c r="B170" s="207"/>
      <c r="C170" s="208">
        <v>25.975555555555555</v>
      </c>
      <c r="D170" s="208">
        <v>22.372826086956518</v>
      </c>
      <c r="E170" s="208">
        <v>24.802088772845948</v>
      </c>
      <c r="F170" s="208">
        <v>24.572977941176472</v>
      </c>
      <c r="G170" s="178"/>
    </row>
    <row r="171" spans="1:8" ht="63.75" thickBot="1" x14ac:dyDescent="0.3">
      <c r="A171" s="209" t="s">
        <v>87</v>
      </c>
      <c r="B171" s="210"/>
      <c r="C171" s="211">
        <v>90</v>
      </c>
      <c r="D171" s="211">
        <v>92</v>
      </c>
      <c r="E171" s="211">
        <v>383</v>
      </c>
      <c r="F171" s="211">
        <v>2720</v>
      </c>
      <c r="G171" s="2"/>
    </row>
    <row r="172" spans="1:8" x14ac:dyDescent="0.25">
      <c r="A172" s="212" t="s">
        <v>11</v>
      </c>
      <c r="B172" s="213"/>
      <c r="C172" s="214"/>
      <c r="D172" s="214"/>
      <c r="E172" s="215" t="s">
        <v>12</v>
      </c>
      <c r="F172" s="216"/>
      <c r="G172" s="2"/>
    </row>
    <row r="173" spans="1:8" x14ac:dyDescent="0.25">
      <c r="A173" s="217"/>
      <c r="B173" s="218"/>
      <c r="C173" s="219" t="s">
        <v>128</v>
      </c>
      <c r="D173" s="219">
        <v>24.572977941176472</v>
      </c>
      <c r="E173" s="219" t="s">
        <v>146</v>
      </c>
      <c r="F173" s="216"/>
      <c r="G173" s="2"/>
    </row>
    <row r="174" spans="1:8" ht="44.25" customHeight="1" x14ac:dyDescent="0.25">
      <c r="A174" s="646" t="s">
        <v>18</v>
      </c>
      <c r="B174" s="646"/>
      <c r="C174" s="646"/>
      <c r="D174" s="646"/>
      <c r="E174" s="646"/>
      <c r="F174" s="646"/>
      <c r="G174" s="631"/>
      <c r="H174" s="631"/>
    </row>
    <row r="175" spans="1:8" ht="45.75" customHeight="1" x14ac:dyDescent="0.25">
      <c r="A175" s="647" t="s">
        <v>82</v>
      </c>
      <c r="B175" s="647"/>
      <c r="C175" s="647"/>
      <c r="D175" s="647"/>
      <c r="E175" s="646"/>
      <c r="F175" s="646"/>
      <c r="G175" s="646"/>
      <c r="H175" s="631"/>
    </row>
    <row r="176" spans="1:8" ht="30.75" customHeight="1" x14ac:dyDescent="0.25">
      <c r="A176" s="646" t="s">
        <v>33</v>
      </c>
      <c r="B176" s="646"/>
      <c r="C176" s="646"/>
      <c r="D176" s="646"/>
      <c r="E176" s="646"/>
      <c r="F176" s="646"/>
      <c r="G176" s="636"/>
      <c r="H176" s="631"/>
    </row>
    <row r="177" spans="1:8" x14ac:dyDescent="0.25">
      <c r="A177" s="646" t="s">
        <v>26</v>
      </c>
      <c r="B177" s="646"/>
      <c r="C177" s="646"/>
      <c r="D177" s="646"/>
      <c r="E177" s="646"/>
      <c r="F177" s="646"/>
      <c r="G177" s="631"/>
      <c r="H177" s="294"/>
    </row>
  </sheetData>
  <mergeCells count="35">
    <mergeCell ref="A177:G177"/>
    <mergeCell ref="C141:E141"/>
    <mergeCell ref="A144:G144"/>
    <mergeCell ref="C156:E156"/>
    <mergeCell ref="A159:G159"/>
    <mergeCell ref="C111:E111"/>
    <mergeCell ref="A174:H174"/>
    <mergeCell ref="A175:H175"/>
    <mergeCell ref="A176:H176"/>
    <mergeCell ref="A129:G129"/>
    <mergeCell ref="A114:G114"/>
    <mergeCell ref="C126:E126"/>
    <mergeCell ref="C84:D84"/>
    <mergeCell ref="C96:E96"/>
    <mergeCell ref="A99:G99"/>
    <mergeCell ref="A14:H14"/>
    <mergeCell ref="C21:E21"/>
    <mergeCell ref="H21:H23"/>
    <mergeCell ref="A24:G24"/>
    <mergeCell ref="C36:E36"/>
    <mergeCell ref="A69:G69"/>
    <mergeCell ref="A39:G39"/>
    <mergeCell ref="C51:E51"/>
    <mergeCell ref="A54:G54"/>
    <mergeCell ref="C66:E66"/>
    <mergeCell ref="A10:H10"/>
    <mergeCell ref="A11:H11"/>
    <mergeCell ref="A12:H12"/>
    <mergeCell ref="A13:H13"/>
    <mergeCell ref="C81:E81"/>
    <mergeCell ref="A5:H5"/>
    <mergeCell ref="A6:H6"/>
    <mergeCell ref="A7:H7"/>
    <mergeCell ref="A8:H8"/>
    <mergeCell ref="A9:H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7"/>
  <sheetViews>
    <sheetView workbookViewId="0">
      <selection activeCell="H1" sqref="H1:H1048576"/>
    </sheetView>
  </sheetViews>
  <sheetFormatPr defaultColWidth="9" defaultRowHeight="18.75" x14ac:dyDescent="0.3"/>
  <cols>
    <col min="1" max="1" width="34.5703125" style="294" customWidth="1"/>
    <col min="2" max="2" width="9.85546875" style="378" customWidth="1"/>
    <col min="3" max="3" width="11.28515625" style="40" customWidth="1"/>
    <col min="4" max="4" width="14.42578125" style="40" customWidth="1"/>
    <col min="5" max="5" width="16.5703125" style="40" customWidth="1"/>
    <col min="6" max="6" width="15.85546875" style="40" customWidth="1"/>
    <col min="7" max="7" width="14.28515625" style="506" customWidth="1"/>
    <col min="8" max="8" width="9" style="507"/>
    <col min="9" max="9" width="9" style="294"/>
    <col min="10" max="16384" width="9" style="163"/>
  </cols>
  <sheetData>
    <row r="1" spans="1:9" x14ac:dyDescent="0.3">
      <c r="A1" s="289" t="s">
        <v>122</v>
      </c>
      <c r="B1" s="290"/>
      <c r="C1" s="291"/>
      <c r="D1" s="291"/>
      <c r="E1" s="292"/>
      <c r="F1" s="291"/>
      <c r="G1" s="509" t="s">
        <v>123</v>
      </c>
      <c r="H1" s="293"/>
    </row>
    <row r="2" spans="1:9" x14ac:dyDescent="0.3">
      <c r="A2" s="289" t="s">
        <v>124</v>
      </c>
      <c r="B2" s="290"/>
      <c r="C2" s="291"/>
      <c r="D2" s="291"/>
      <c r="E2" s="292"/>
      <c r="F2" s="291"/>
      <c r="G2" s="509" t="s">
        <v>196</v>
      </c>
      <c r="H2" s="293"/>
    </row>
    <row r="3" spans="1:9" x14ac:dyDescent="0.3">
      <c r="A3" s="295" t="s">
        <v>125</v>
      </c>
      <c r="B3" s="290"/>
      <c r="C3" s="291"/>
      <c r="D3" s="291"/>
      <c r="E3" s="292"/>
      <c r="F3" s="291"/>
      <c r="G3" s="509" t="s">
        <v>201</v>
      </c>
      <c r="H3" s="296"/>
    </row>
    <row r="5" spans="1:9" s="28" customFormat="1" ht="100.5" customHeight="1" x14ac:dyDescent="0.3">
      <c r="A5" s="567" t="s">
        <v>153</v>
      </c>
      <c r="B5" s="567"/>
      <c r="C5" s="567"/>
      <c r="D5" s="567"/>
      <c r="E5" s="567"/>
      <c r="F5" s="567"/>
      <c r="G5" s="568"/>
      <c r="H5" s="568"/>
      <c r="I5" s="297"/>
    </row>
    <row r="6" spans="1:9" s="179" customFormat="1" ht="51" customHeight="1" x14ac:dyDescent="0.25">
      <c r="A6" s="572" t="s">
        <v>114</v>
      </c>
      <c r="B6" s="572"/>
      <c r="C6" s="572"/>
      <c r="D6" s="572"/>
      <c r="E6" s="578"/>
      <c r="F6" s="578"/>
      <c r="G6" s="578"/>
      <c r="H6" s="573"/>
      <c r="I6" s="298"/>
    </row>
    <row r="7" spans="1:9" s="179" customFormat="1" ht="31.5" customHeight="1" x14ac:dyDescent="0.25">
      <c r="A7" s="572" t="s">
        <v>115</v>
      </c>
      <c r="B7" s="572"/>
      <c r="C7" s="572"/>
      <c r="D7" s="572"/>
      <c r="E7" s="572"/>
      <c r="F7" s="572"/>
      <c r="G7" s="572"/>
      <c r="H7" s="573"/>
      <c r="I7" s="298"/>
    </row>
    <row r="8" spans="1:9" s="179" customFormat="1" ht="15.75" customHeight="1" x14ac:dyDescent="0.25">
      <c r="A8" s="572" t="s">
        <v>116</v>
      </c>
      <c r="B8" s="572"/>
      <c r="C8" s="572"/>
      <c r="D8" s="572"/>
      <c r="E8" s="572"/>
      <c r="F8" s="572"/>
      <c r="G8" s="572"/>
      <c r="H8" s="573"/>
      <c r="I8" s="299"/>
    </row>
    <row r="9" spans="1:9" s="179" customFormat="1" ht="15.75" customHeight="1" x14ac:dyDescent="0.25">
      <c r="A9" s="572" t="s">
        <v>117</v>
      </c>
      <c r="B9" s="572"/>
      <c r="C9" s="572"/>
      <c r="D9" s="572"/>
      <c r="E9" s="572"/>
      <c r="F9" s="572"/>
      <c r="G9" s="572"/>
      <c r="H9" s="573"/>
      <c r="I9" s="299"/>
    </row>
    <row r="10" spans="1:9" s="179" customFormat="1" ht="15.75" customHeight="1" x14ac:dyDescent="0.25">
      <c r="A10" s="572" t="s">
        <v>118</v>
      </c>
      <c r="B10" s="572"/>
      <c r="C10" s="572"/>
      <c r="D10" s="572"/>
      <c r="E10" s="572"/>
      <c r="F10" s="572"/>
      <c r="G10" s="572"/>
      <c r="H10" s="573"/>
      <c r="I10" s="299"/>
    </row>
    <row r="11" spans="1:9" s="179" customFormat="1" ht="15.75" customHeight="1" x14ac:dyDescent="0.25">
      <c r="A11" s="579" t="s">
        <v>119</v>
      </c>
      <c r="B11" s="578"/>
      <c r="C11" s="578"/>
      <c r="D11" s="578"/>
      <c r="E11" s="578"/>
      <c r="F11" s="580"/>
      <c r="G11" s="580"/>
      <c r="H11" s="573"/>
      <c r="I11" s="299"/>
    </row>
    <row r="12" spans="1:9" s="179" customFormat="1" ht="15.75" customHeight="1" x14ac:dyDescent="0.25">
      <c r="A12" s="581" t="s">
        <v>120</v>
      </c>
      <c r="B12" s="582"/>
      <c r="C12" s="582"/>
      <c r="D12" s="582"/>
      <c r="E12" s="582"/>
      <c r="F12" s="573"/>
      <c r="G12" s="573"/>
      <c r="H12" s="573"/>
      <c r="I12" s="299"/>
    </row>
    <row r="13" spans="1:9" s="179" customFormat="1" ht="15.75" customHeight="1" x14ac:dyDescent="0.25">
      <c r="A13" s="578" t="s">
        <v>33</v>
      </c>
      <c r="B13" s="578"/>
      <c r="C13" s="578"/>
      <c r="D13" s="578"/>
      <c r="E13" s="589"/>
      <c r="F13" s="573"/>
      <c r="G13" s="573"/>
      <c r="H13" s="573"/>
      <c r="I13" s="299"/>
    </row>
    <row r="14" spans="1:9" s="179" customFormat="1" ht="15.75" customHeight="1" x14ac:dyDescent="0.25">
      <c r="A14" s="578" t="s">
        <v>121</v>
      </c>
      <c r="B14" s="578"/>
      <c r="C14" s="578"/>
      <c r="D14" s="578"/>
      <c r="E14" s="582"/>
      <c r="F14" s="573"/>
      <c r="G14" s="573"/>
      <c r="H14" s="573"/>
      <c r="I14" s="299"/>
    </row>
    <row r="15" spans="1:9" s="29" customFormat="1" ht="42.75" customHeight="1" x14ac:dyDescent="0.3">
      <c r="A15" s="503"/>
      <c r="B15" s="503"/>
      <c r="C15" s="503"/>
      <c r="D15" s="503"/>
      <c r="E15" s="507"/>
      <c r="F15" s="501"/>
      <c r="G15" s="501"/>
      <c r="H15" s="501"/>
      <c r="I15" s="298"/>
    </row>
    <row r="16" spans="1:9" s="29" customFormat="1" ht="24" customHeight="1" x14ac:dyDescent="0.3">
      <c r="A16" s="503"/>
      <c r="B16" s="503"/>
      <c r="C16" s="503"/>
      <c r="D16" s="503"/>
      <c r="E16" s="507"/>
      <c r="F16" s="501"/>
      <c r="G16" s="501"/>
      <c r="H16" s="501"/>
      <c r="I16" s="298"/>
    </row>
    <row r="17" spans="1:9" s="3" customFormat="1" ht="15.6" customHeight="1" x14ac:dyDescent="0.25">
      <c r="A17" s="289" t="s">
        <v>122</v>
      </c>
      <c r="B17" s="290"/>
      <c r="C17" s="291"/>
      <c r="D17" s="291"/>
      <c r="E17" s="292"/>
      <c r="F17" s="291"/>
      <c r="G17" s="509" t="s">
        <v>123</v>
      </c>
      <c r="H17" s="293"/>
      <c r="I17" s="299"/>
    </row>
    <row r="18" spans="1:9" s="3" customFormat="1" ht="15.75" x14ac:dyDescent="0.25">
      <c r="A18" s="289" t="s">
        <v>124</v>
      </c>
      <c r="B18" s="290"/>
      <c r="C18" s="291"/>
      <c r="D18" s="291"/>
      <c r="E18" s="292"/>
      <c r="F18" s="291"/>
      <c r="G18" s="509" t="s">
        <v>196</v>
      </c>
      <c r="H18" s="293"/>
      <c r="I18" s="300"/>
    </row>
    <row r="19" spans="1:9" s="3" customFormat="1" ht="15" customHeight="1" x14ac:dyDescent="0.25">
      <c r="A19" s="295" t="s">
        <v>125</v>
      </c>
      <c r="B19" s="290"/>
      <c r="C19" s="291"/>
      <c r="D19" s="291"/>
      <c r="E19" s="292"/>
      <c r="F19" s="291"/>
      <c r="G19" s="509" t="s">
        <v>201</v>
      </c>
      <c r="H19" s="296"/>
      <c r="I19" s="299"/>
    </row>
    <row r="20" spans="1:9" s="3" customFormat="1" ht="16.5" thickBot="1" x14ac:dyDescent="0.3">
      <c r="A20" s="301"/>
      <c r="B20" s="301"/>
      <c r="C20" s="301"/>
      <c r="D20" s="301"/>
      <c r="E20" s="301"/>
      <c r="F20" s="301"/>
      <c r="G20" s="252"/>
      <c r="H20" s="302"/>
      <c r="I20" s="299"/>
    </row>
    <row r="21" spans="1:9" s="3" customFormat="1" ht="30" customHeight="1" x14ac:dyDescent="0.25">
      <c r="A21" s="303" t="s">
        <v>25</v>
      </c>
      <c r="B21" s="267" t="s">
        <v>24</v>
      </c>
      <c r="C21" s="574" t="s">
        <v>1</v>
      </c>
      <c r="D21" s="574"/>
      <c r="E21" s="574"/>
      <c r="F21" s="502" t="s">
        <v>2</v>
      </c>
      <c r="G21" s="253" t="s">
        <v>0</v>
      </c>
      <c r="H21" s="584" t="s">
        <v>126</v>
      </c>
      <c r="I21" s="299"/>
    </row>
    <row r="22" spans="1:9" s="3" customFormat="1" ht="23.25" customHeight="1" x14ac:dyDescent="0.25">
      <c r="A22" s="303"/>
      <c r="B22" s="305"/>
      <c r="C22" s="502" t="s">
        <v>3</v>
      </c>
      <c r="D22" s="502" t="s">
        <v>4</v>
      </c>
      <c r="E22" s="502" t="s">
        <v>5</v>
      </c>
      <c r="F22" s="306"/>
      <c r="G22" s="254"/>
      <c r="H22" s="585"/>
      <c r="I22" s="299"/>
    </row>
    <row r="23" spans="1:9" s="3" customFormat="1" ht="16.5" thickBot="1" x14ac:dyDescent="0.3">
      <c r="A23" s="307" t="s">
        <v>19</v>
      </c>
      <c r="B23" s="250" t="s">
        <v>127</v>
      </c>
      <c r="C23" s="250" t="s">
        <v>127</v>
      </c>
      <c r="D23" s="250" t="s">
        <v>127</v>
      </c>
      <c r="E23" s="250" t="s">
        <v>127</v>
      </c>
      <c r="F23" s="250" t="s">
        <v>127</v>
      </c>
      <c r="G23" s="255"/>
      <c r="H23" s="586"/>
      <c r="I23" s="299"/>
    </row>
    <row r="24" spans="1:9" s="3" customFormat="1" ht="15.75" x14ac:dyDescent="0.25">
      <c r="A24" s="575" t="s">
        <v>128</v>
      </c>
      <c r="B24" s="576"/>
      <c r="C24" s="576"/>
      <c r="D24" s="576"/>
      <c r="E24" s="576"/>
      <c r="F24" s="576"/>
      <c r="G24" s="577"/>
      <c r="H24" s="308"/>
      <c r="I24" s="299"/>
    </row>
    <row r="25" spans="1:9" s="3" customFormat="1" ht="30" x14ac:dyDescent="0.25">
      <c r="A25" s="381" t="s">
        <v>154</v>
      </c>
      <c r="B25" s="274">
        <v>200</v>
      </c>
      <c r="C25" s="275">
        <v>7.55</v>
      </c>
      <c r="D25" s="275">
        <v>9.74</v>
      </c>
      <c r="E25" s="275">
        <v>32.5</v>
      </c>
      <c r="F25" s="275">
        <v>247.8</v>
      </c>
      <c r="G25" s="382" t="s">
        <v>159</v>
      </c>
      <c r="H25" s="383">
        <v>33</v>
      </c>
      <c r="I25" s="299"/>
    </row>
    <row r="26" spans="1:9" s="3" customFormat="1" ht="24" customHeight="1" x14ac:dyDescent="0.25">
      <c r="A26" s="273" t="s">
        <v>155</v>
      </c>
      <c r="B26" s="274">
        <v>70</v>
      </c>
      <c r="C26" s="275">
        <v>5.08</v>
      </c>
      <c r="D26" s="275">
        <v>4.78</v>
      </c>
      <c r="E26" s="275">
        <v>19.29</v>
      </c>
      <c r="F26" s="275">
        <v>140.5</v>
      </c>
      <c r="G26" s="276" t="s">
        <v>137</v>
      </c>
      <c r="H26" s="384">
        <v>30</v>
      </c>
      <c r="I26" s="299"/>
    </row>
    <row r="27" spans="1:9" s="3" customFormat="1" ht="21.75" customHeight="1" x14ac:dyDescent="0.25">
      <c r="A27" s="277" t="s">
        <v>156</v>
      </c>
      <c r="B27" s="264">
        <v>200</v>
      </c>
      <c r="C27" s="264">
        <v>4.08</v>
      </c>
      <c r="D27" s="264">
        <v>3.54</v>
      </c>
      <c r="E27" s="264">
        <v>17.579999999999998</v>
      </c>
      <c r="F27" s="264">
        <v>118.6</v>
      </c>
      <c r="G27" s="264" t="s">
        <v>160</v>
      </c>
      <c r="H27" s="385">
        <v>16</v>
      </c>
      <c r="I27" s="299"/>
    </row>
    <row r="28" spans="1:9" s="3" customFormat="1" ht="15.75" x14ac:dyDescent="0.25">
      <c r="A28" s="386" t="s">
        <v>157</v>
      </c>
      <c r="B28" s="387">
        <v>100</v>
      </c>
      <c r="C28" s="388">
        <v>0.4</v>
      </c>
      <c r="D28" s="388">
        <v>0.4</v>
      </c>
      <c r="E28" s="389">
        <v>9.8000000000000007</v>
      </c>
      <c r="F28" s="388">
        <v>47</v>
      </c>
      <c r="G28" s="390" t="s">
        <v>130</v>
      </c>
      <c r="H28" s="385">
        <v>22</v>
      </c>
      <c r="I28" s="299"/>
    </row>
    <row r="29" spans="1:9" s="3" customFormat="1" ht="15.75" x14ac:dyDescent="0.25">
      <c r="A29" s="391" t="s">
        <v>158</v>
      </c>
      <c r="B29" s="392">
        <v>30</v>
      </c>
      <c r="C29" s="393">
        <v>2.37</v>
      </c>
      <c r="D29" s="394">
        <v>0.3</v>
      </c>
      <c r="E29" s="393">
        <v>14.49</v>
      </c>
      <c r="F29" s="393">
        <v>70.14</v>
      </c>
      <c r="G29" s="385" t="s">
        <v>42</v>
      </c>
      <c r="H29" s="385">
        <v>3.2</v>
      </c>
      <c r="I29" s="299"/>
    </row>
    <row r="30" spans="1:9" s="3" customFormat="1" ht="15.75" x14ac:dyDescent="0.25">
      <c r="A30" s="309" t="s">
        <v>131</v>
      </c>
      <c r="B30" s="310">
        <f>B29+B28+B27+B26+B25</f>
        <v>600</v>
      </c>
      <c r="C30" s="311">
        <f>C29+C28+C27+C26+C25</f>
        <v>19.48</v>
      </c>
      <c r="D30" s="502">
        <f>D29+D28+D27+D26+D25</f>
        <v>18.759999999999998</v>
      </c>
      <c r="E30" s="311">
        <f>E29+E28+E27+E26+E25</f>
        <v>93.66</v>
      </c>
      <c r="F30" s="311">
        <f>F29+F28+F27+F26+F25</f>
        <v>624.04</v>
      </c>
      <c r="G30" s="256"/>
      <c r="H30" s="312">
        <f>H29+H28+H27+H26+H25</f>
        <v>104.2</v>
      </c>
      <c r="I30" s="299"/>
    </row>
    <row r="31" spans="1:9" s="25" customFormat="1" ht="15.75" x14ac:dyDescent="0.25">
      <c r="A31" s="313"/>
      <c r="B31" s="314"/>
      <c r="C31" s="314"/>
      <c r="D31" s="314"/>
      <c r="E31" s="314"/>
      <c r="F31" s="314"/>
      <c r="G31" s="499"/>
      <c r="H31" s="315"/>
      <c r="I31" s="316"/>
    </row>
    <row r="32" spans="1:9" s="25" customFormat="1" ht="15.75" x14ac:dyDescent="0.25">
      <c r="A32" s="289" t="s">
        <v>122</v>
      </c>
      <c r="B32" s="290"/>
      <c r="C32" s="291"/>
      <c r="D32" s="291"/>
      <c r="E32" s="292"/>
      <c r="F32" s="291"/>
      <c r="G32" s="509" t="s">
        <v>123</v>
      </c>
      <c r="H32" s="293"/>
      <c r="I32" s="316"/>
    </row>
    <row r="33" spans="1:14" s="25" customFormat="1" ht="16.5" customHeight="1" x14ac:dyDescent="0.25">
      <c r="A33" s="289" t="s">
        <v>124</v>
      </c>
      <c r="B33" s="290"/>
      <c r="C33" s="291"/>
      <c r="D33" s="291"/>
      <c r="E33" s="292"/>
      <c r="F33" s="291"/>
      <c r="G33" s="509" t="s">
        <v>196</v>
      </c>
      <c r="H33" s="293"/>
      <c r="I33" s="316"/>
    </row>
    <row r="34" spans="1:14" s="3" customFormat="1" ht="19.899999999999999" customHeight="1" x14ac:dyDescent="0.25">
      <c r="A34" s="295" t="s">
        <v>125</v>
      </c>
      <c r="B34" s="290"/>
      <c r="C34" s="291"/>
      <c r="D34" s="291"/>
      <c r="E34" s="292"/>
      <c r="F34" s="291"/>
      <c r="G34" s="509" t="s">
        <v>201</v>
      </c>
      <c r="H34" s="296"/>
      <c r="I34" s="299"/>
    </row>
    <row r="35" spans="1:14" s="25" customFormat="1" ht="12" customHeight="1" x14ac:dyDescent="0.25">
      <c r="A35" s="301"/>
      <c r="B35" s="301"/>
      <c r="C35" s="301"/>
      <c r="D35" s="301"/>
      <c r="E35" s="301"/>
      <c r="F35" s="301"/>
      <c r="G35" s="252"/>
      <c r="H35" s="302"/>
      <c r="I35" s="316"/>
    </row>
    <row r="36" spans="1:14" s="3" customFormat="1" ht="29.25" customHeight="1" x14ac:dyDescent="0.25">
      <c r="A36" s="303" t="s">
        <v>25</v>
      </c>
      <c r="B36" s="267" t="s">
        <v>24</v>
      </c>
      <c r="C36" s="574" t="s">
        <v>1</v>
      </c>
      <c r="D36" s="574"/>
      <c r="E36" s="574"/>
      <c r="F36" s="502" t="s">
        <v>2</v>
      </c>
      <c r="G36" s="253" t="s">
        <v>0</v>
      </c>
      <c r="H36" s="317" t="s">
        <v>132</v>
      </c>
      <c r="I36" s="299"/>
    </row>
    <row r="37" spans="1:14" s="25" customFormat="1" ht="15.75" x14ac:dyDescent="0.25">
      <c r="A37" s="303"/>
      <c r="B37" s="305"/>
      <c r="C37" s="502" t="s">
        <v>3</v>
      </c>
      <c r="D37" s="502" t="s">
        <v>4</v>
      </c>
      <c r="E37" s="502" t="s">
        <v>5</v>
      </c>
      <c r="F37" s="306"/>
      <c r="G37" s="254"/>
      <c r="H37" s="318"/>
      <c r="I37" s="316"/>
    </row>
    <row r="38" spans="1:14" s="180" customFormat="1" ht="15.75" x14ac:dyDescent="0.25">
      <c r="A38" s="319" t="s">
        <v>20</v>
      </c>
      <c r="B38" s="250" t="s">
        <v>127</v>
      </c>
      <c r="C38" s="250" t="s">
        <v>127</v>
      </c>
      <c r="D38" s="250" t="s">
        <v>127</v>
      </c>
      <c r="E38" s="250" t="s">
        <v>127</v>
      </c>
      <c r="F38" s="250" t="s">
        <v>127</v>
      </c>
      <c r="G38" s="258"/>
      <c r="H38" s="320"/>
      <c r="I38" s="265"/>
    </row>
    <row r="39" spans="1:14" s="180" customFormat="1" ht="15.75" x14ac:dyDescent="0.25">
      <c r="A39" s="569" t="s">
        <v>128</v>
      </c>
      <c r="B39" s="570"/>
      <c r="C39" s="570"/>
      <c r="D39" s="570"/>
      <c r="E39" s="570"/>
      <c r="F39" s="570"/>
      <c r="G39" s="570"/>
      <c r="H39" s="321"/>
      <c r="I39" s="265"/>
    </row>
    <row r="40" spans="1:14" s="180" customFormat="1" ht="15.75" x14ac:dyDescent="0.25">
      <c r="A40" s="395" t="s">
        <v>161</v>
      </c>
      <c r="B40" s="396">
        <v>60</v>
      </c>
      <c r="C40" s="250">
        <v>1.02</v>
      </c>
      <c r="D40" s="250">
        <v>3</v>
      </c>
      <c r="E40" s="250">
        <v>5.07</v>
      </c>
      <c r="F40" s="250">
        <v>52.5</v>
      </c>
      <c r="G40" s="397" t="s">
        <v>164</v>
      </c>
      <c r="H40" s="397">
        <v>20</v>
      </c>
      <c r="I40" s="265"/>
    </row>
    <row r="41" spans="1:14" s="25" customFormat="1" ht="16.5" customHeight="1" x14ac:dyDescent="0.25">
      <c r="A41" s="398" t="s">
        <v>198</v>
      </c>
      <c r="B41" s="399">
        <v>90</v>
      </c>
      <c r="C41" s="400">
        <v>12.7</v>
      </c>
      <c r="D41" s="400">
        <v>8.9</v>
      </c>
      <c r="E41" s="400">
        <v>6.3</v>
      </c>
      <c r="F41" s="400">
        <v>156.1</v>
      </c>
      <c r="G41" s="401" t="s">
        <v>199</v>
      </c>
      <c r="H41" s="400">
        <v>45</v>
      </c>
      <c r="I41" s="316"/>
    </row>
    <row r="42" spans="1:14" s="179" customFormat="1" ht="15" x14ac:dyDescent="0.25">
      <c r="A42" s="402" t="s">
        <v>202</v>
      </c>
      <c r="B42" s="250">
        <v>150</v>
      </c>
      <c r="C42" s="393">
        <v>3.7</v>
      </c>
      <c r="D42" s="393">
        <v>4.8</v>
      </c>
      <c r="E42" s="393">
        <v>36.5</v>
      </c>
      <c r="F42" s="393">
        <v>203.5</v>
      </c>
      <c r="G42" s="250" t="s">
        <v>48</v>
      </c>
      <c r="H42" s="403">
        <v>20</v>
      </c>
      <c r="I42" s="294"/>
    </row>
    <row r="43" spans="1:14" s="180" customFormat="1" ht="15.75" x14ac:dyDescent="0.25">
      <c r="A43" s="391" t="s">
        <v>162</v>
      </c>
      <c r="B43" s="392">
        <v>30</v>
      </c>
      <c r="C43" s="393">
        <v>2.37</v>
      </c>
      <c r="D43" s="394">
        <v>0.3</v>
      </c>
      <c r="E43" s="393">
        <v>14.49</v>
      </c>
      <c r="F43" s="393">
        <v>70.14</v>
      </c>
      <c r="G43" s="385" t="s">
        <v>42</v>
      </c>
      <c r="H43" s="385">
        <v>3.2</v>
      </c>
      <c r="I43" s="265"/>
    </row>
    <row r="44" spans="1:14" s="180" customFormat="1" ht="15.75" x14ac:dyDescent="0.25">
      <c r="A44" s="277" t="s">
        <v>163</v>
      </c>
      <c r="B44" s="278">
        <v>200</v>
      </c>
      <c r="C44" s="264">
        <v>0.66</v>
      </c>
      <c r="D44" s="264">
        <v>0.09</v>
      </c>
      <c r="E44" s="279">
        <v>32.03</v>
      </c>
      <c r="F44" s="264">
        <v>132.80000000000001</v>
      </c>
      <c r="G44" s="264" t="s">
        <v>63</v>
      </c>
      <c r="H44" s="385">
        <v>16</v>
      </c>
      <c r="I44" s="265"/>
    </row>
    <row r="45" spans="1:14" s="3" customFormat="1" ht="15.75" x14ac:dyDescent="0.25">
      <c r="A45" s="322" t="s">
        <v>134</v>
      </c>
      <c r="B45" s="310">
        <f>B44+B43+B42+B41+B40</f>
        <v>530</v>
      </c>
      <c r="C45" s="311">
        <f>C44+C43+C42+C41+C40</f>
        <v>20.45</v>
      </c>
      <c r="D45" s="311">
        <f>D44+D43+D41+D42+D40</f>
        <v>17.09</v>
      </c>
      <c r="E45" s="311">
        <f>E44+E43+E42+E41+E40</f>
        <v>94.390000000000015</v>
      </c>
      <c r="F45" s="311">
        <f>F44+F43+F41++F42+F40</f>
        <v>615.04</v>
      </c>
      <c r="G45" s="258"/>
      <c r="H45" s="312">
        <f>H44+H43+H42+H41+H40</f>
        <v>104.2</v>
      </c>
      <c r="I45" s="299"/>
    </row>
    <row r="46" spans="1:14" s="180" customFormat="1" ht="24" customHeight="1" x14ac:dyDescent="0.25">
      <c r="A46" s="323"/>
      <c r="B46" s="324"/>
      <c r="C46" s="325"/>
      <c r="D46" s="325"/>
      <c r="E46" s="325"/>
      <c r="F46" s="325"/>
      <c r="G46" s="261"/>
      <c r="H46" s="315"/>
      <c r="I46" s="265"/>
    </row>
    <row r="47" spans="1:14" s="180" customFormat="1" ht="18" customHeight="1" x14ac:dyDescent="0.25">
      <c r="A47" s="289" t="s">
        <v>122</v>
      </c>
      <c r="B47" s="290"/>
      <c r="C47" s="291"/>
      <c r="D47" s="291"/>
      <c r="E47" s="292"/>
      <c r="F47" s="291"/>
      <c r="G47" s="509" t="s">
        <v>123</v>
      </c>
      <c r="H47" s="293"/>
      <c r="I47" s="326"/>
      <c r="J47" s="117"/>
      <c r="K47" s="117"/>
      <c r="L47" s="117"/>
      <c r="M47" s="117"/>
      <c r="N47" s="117"/>
    </row>
    <row r="48" spans="1:14" s="37" customFormat="1" ht="19.5" customHeight="1" x14ac:dyDescent="0.25">
      <c r="A48" s="289" t="s">
        <v>124</v>
      </c>
      <c r="B48" s="290"/>
      <c r="C48" s="291"/>
      <c r="D48" s="291"/>
      <c r="E48" s="292"/>
      <c r="F48" s="291"/>
      <c r="G48" s="509" t="s">
        <v>196</v>
      </c>
      <c r="H48" s="293"/>
      <c r="I48" s="327"/>
    </row>
    <row r="49" spans="1:9" s="180" customFormat="1" ht="16.5" customHeight="1" x14ac:dyDescent="0.25">
      <c r="A49" s="295" t="s">
        <v>125</v>
      </c>
      <c r="B49" s="290"/>
      <c r="C49" s="291"/>
      <c r="D49" s="291"/>
      <c r="E49" s="292"/>
      <c r="F49" s="291"/>
      <c r="G49" s="509" t="s">
        <v>201</v>
      </c>
      <c r="H49" s="296"/>
      <c r="I49" s="265"/>
    </row>
    <row r="50" spans="1:9" s="37" customFormat="1" ht="15.75" x14ac:dyDescent="0.25">
      <c r="A50" s="301"/>
      <c r="B50" s="301"/>
      <c r="C50" s="301"/>
      <c r="D50" s="301"/>
      <c r="E50" s="301"/>
      <c r="F50" s="301"/>
      <c r="G50" s="252"/>
      <c r="H50" s="302"/>
      <c r="I50" s="327"/>
    </row>
    <row r="51" spans="1:9" s="180" customFormat="1" ht="31.5" customHeight="1" x14ac:dyDescent="0.25">
      <c r="A51" s="303" t="s">
        <v>25</v>
      </c>
      <c r="B51" s="267" t="s">
        <v>24</v>
      </c>
      <c r="C51" s="574" t="s">
        <v>1</v>
      </c>
      <c r="D51" s="574"/>
      <c r="E51" s="574"/>
      <c r="F51" s="502" t="s">
        <v>2</v>
      </c>
      <c r="G51" s="253" t="s">
        <v>0</v>
      </c>
      <c r="H51" s="317" t="s">
        <v>132</v>
      </c>
      <c r="I51" s="265"/>
    </row>
    <row r="52" spans="1:9" s="180" customFormat="1" ht="31.5" customHeight="1" x14ac:dyDescent="0.25">
      <c r="A52" s="303"/>
      <c r="B52" s="305"/>
      <c r="C52" s="502" t="s">
        <v>3</v>
      </c>
      <c r="D52" s="502" t="s">
        <v>4</v>
      </c>
      <c r="E52" s="502" t="s">
        <v>5</v>
      </c>
      <c r="F52" s="306"/>
      <c r="G52" s="254"/>
      <c r="H52" s="318"/>
      <c r="I52" s="265"/>
    </row>
    <row r="53" spans="1:9" s="3" customFormat="1" ht="15.75" x14ac:dyDescent="0.25">
      <c r="A53" s="303" t="s">
        <v>21</v>
      </c>
      <c r="B53" s="250" t="s">
        <v>127</v>
      </c>
      <c r="C53" s="250" t="s">
        <v>127</v>
      </c>
      <c r="D53" s="250" t="s">
        <v>127</v>
      </c>
      <c r="E53" s="250" t="s">
        <v>127</v>
      </c>
      <c r="F53" s="250" t="s">
        <v>127</v>
      </c>
      <c r="G53" s="260"/>
      <c r="H53" s="328"/>
      <c r="I53" s="299"/>
    </row>
    <row r="54" spans="1:9" s="180" customFormat="1" ht="15.75" x14ac:dyDescent="0.25">
      <c r="A54" s="569" t="s">
        <v>128</v>
      </c>
      <c r="B54" s="571"/>
      <c r="C54" s="571"/>
      <c r="D54" s="571"/>
      <c r="E54" s="571"/>
      <c r="F54" s="571"/>
      <c r="G54" s="571"/>
      <c r="H54" s="315"/>
      <c r="I54" s="265"/>
    </row>
    <row r="55" spans="1:9" s="180" customFormat="1" ht="21.75" customHeight="1" x14ac:dyDescent="0.25">
      <c r="A55" s="395" t="s">
        <v>165</v>
      </c>
      <c r="B55" s="396">
        <v>60</v>
      </c>
      <c r="C55" s="250">
        <v>0.67</v>
      </c>
      <c r="D55" s="250">
        <v>0.12</v>
      </c>
      <c r="E55" s="250">
        <v>2.16</v>
      </c>
      <c r="F55" s="250">
        <v>13.2</v>
      </c>
      <c r="G55" s="397" t="s">
        <v>169</v>
      </c>
      <c r="H55" s="274">
        <v>22</v>
      </c>
      <c r="I55" s="265"/>
    </row>
    <row r="56" spans="1:9" s="37" customFormat="1" ht="46.5" customHeight="1" x14ac:dyDescent="0.25">
      <c r="A56" s="404" t="s">
        <v>166</v>
      </c>
      <c r="B56" s="405">
        <v>120</v>
      </c>
      <c r="C56" s="405">
        <v>10.18</v>
      </c>
      <c r="D56" s="405">
        <v>11.33</v>
      </c>
      <c r="E56" s="405">
        <v>7.07</v>
      </c>
      <c r="F56" s="250">
        <v>147.85</v>
      </c>
      <c r="G56" s="406" t="s">
        <v>170</v>
      </c>
      <c r="H56" s="385">
        <v>44</v>
      </c>
      <c r="I56" s="327"/>
    </row>
    <row r="57" spans="1:9" s="117" customFormat="1" ht="15.75" x14ac:dyDescent="0.25">
      <c r="A57" s="329" t="s">
        <v>167</v>
      </c>
      <c r="B57" s="407">
        <v>150</v>
      </c>
      <c r="C57" s="408">
        <v>5.4</v>
      </c>
      <c r="D57" s="409">
        <v>4.9000000000000004</v>
      </c>
      <c r="E57" s="410">
        <v>32.799999999999997</v>
      </c>
      <c r="F57" s="409">
        <v>196.8</v>
      </c>
      <c r="G57" s="411" t="s">
        <v>61</v>
      </c>
      <c r="H57" s="412">
        <v>20</v>
      </c>
      <c r="I57" s="326"/>
    </row>
    <row r="58" spans="1:9" s="180" customFormat="1" ht="15.75" x14ac:dyDescent="0.25">
      <c r="A58" s="277" t="s">
        <v>168</v>
      </c>
      <c r="B58" s="264">
        <v>200</v>
      </c>
      <c r="C58" s="264">
        <v>0.13</v>
      </c>
      <c r="D58" s="264">
        <v>0.02</v>
      </c>
      <c r="E58" s="279">
        <v>15.2</v>
      </c>
      <c r="F58" s="264">
        <v>62</v>
      </c>
      <c r="G58" s="264" t="s">
        <v>133</v>
      </c>
      <c r="H58" s="385">
        <v>15</v>
      </c>
      <c r="I58" s="265"/>
    </row>
    <row r="59" spans="1:9" s="180" customFormat="1" ht="15.75" x14ac:dyDescent="0.25">
      <c r="A59" s="391" t="s">
        <v>162</v>
      </c>
      <c r="B59" s="392">
        <v>30</v>
      </c>
      <c r="C59" s="393">
        <v>2.37</v>
      </c>
      <c r="D59" s="394">
        <v>0.3</v>
      </c>
      <c r="E59" s="393">
        <v>14.49</v>
      </c>
      <c r="F59" s="393">
        <v>70.14</v>
      </c>
      <c r="G59" s="385" t="s">
        <v>42</v>
      </c>
      <c r="H59" s="264">
        <v>3.2</v>
      </c>
      <c r="I59" s="265"/>
    </row>
    <row r="60" spans="1:9" s="180" customFormat="1" ht="18.75" customHeight="1" x14ac:dyDescent="0.25">
      <c r="A60" s="330" t="s">
        <v>134</v>
      </c>
      <c r="B60" s="331">
        <f>B59+B58+B57+B56+B55</f>
        <v>560</v>
      </c>
      <c r="C60" s="311">
        <f>C59+C58+C57+C56+C55</f>
        <v>18.75</v>
      </c>
      <c r="D60" s="311">
        <f>D59+D58+D57+D56+D55</f>
        <v>16.670000000000002</v>
      </c>
      <c r="E60" s="311">
        <f>E59+E58+E57+E56+E55</f>
        <v>71.72</v>
      </c>
      <c r="F60" s="311">
        <f>F59+F58+F57+F56+F55</f>
        <v>489.98999999999995</v>
      </c>
      <c r="G60" s="332"/>
      <c r="H60" s="312">
        <f>H59+H58+H57+H56+H55</f>
        <v>104.2</v>
      </c>
      <c r="I60" s="265"/>
    </row>
    <row r="61" spans="1:9" s="180" customFormat="1" ht="20.25" customHeight="1" x14ac:dyDescent="0.25">
      <c r="A61" s="333"/>
      <c r="B61" s="334"/>
      <c r="C61" s="334"/>
      <c r="D61" s="334"/>
      <c r="E61" s="334"/>
      <c r="F61" s="334"/>
      <c r="G61" s="263"/>
      <c r="H61" s="315"/>
      <c r="I61" s="265"/>
    </row>
    <row r="62" spans="1:9" s="180" customFormat="1" ht="15.75" x14ac:dyDescent="0.25">
      <c r="A62" s="289" t="s">
        <v>122</v>
      </c>
      <c r="B62" s="290"/>
      <c r="C62" s="291"/>
      <c r="D62" s="291"/>
      <c r="E62" s="292"/>
      <c r="F62" s="291"/>
      <c r="G62" s="509" t="s">
        <v>123</v>
      </c>
      <c r="H62" s="293"/>
      <c r="I62" s="265"/>
    </row>
    <row r="63" spans="1:9" s="180" customFormat="1" ht="15.75" x14ac:dyDescent="0.25">
      <c r="A63" s="289" t="s">
        <v>124</v>
      </c>
      <c r="B63" s="290"/>
      <c r="C63" s="291"/>
      <c r="D63" s="291"/>
      <c r="E63" s="292"/>
      <c r="F63" s="291"/>
      <c r="G63" s="509" t="s">
        <v>196</v>
      </c>
      <c r="H63" s="293"/>
      <c r="I63" s="265"/>
    </row>
    <row r="64" spans="1:9" s="180" customFormat="1" ht="18" customHeight="1" x14ac:dyDescent="0.25">
      <c r="A64" s="295" t="s">
        <v>125</v>
      </c>
      <c r="B64" s="290"/>
      <c r="C64" s="291"/>
      <c r="D64" s="291"/>
      <c r="E64" s="292"/>
      <c r="F64" s="291"/>
      <c r="G64" s="509" t="s">
        <v>201</v>
      </c>
      <c r="H64" s="296"/>
      <c r="I64" s="265"/>
    </row>
    <row r="65" spans="1:9" s="3" customFormat="1" ht="15.75" x14ac:dyDescent="0.25">
      <c r="A65" s="301"/>
      <c r="B65" s="301"/>
      <c r="C65" s="301"/>
      <c r="D65" s="301"/>
      <c r="E65" s="301"/>
      <c r="F65" s="301"/>
      <c r="G65" s="252"/>
      <c r="H65" s="302"/>
      <c r="I65" s="299"/>
    </row>
    <row r="66" spans="1:9" s="180" customFormat="1" ht="43.5" x14ac:dyDescent="0.25">
      <c r="A66" s="303" t="s">
        <v>25</v>
      </c>
      <c r="B66" s="267" t="s">
        <v>24</v>
      </c>
      <c r="C66" s="574" t="s">
        <v>1</v>
      </c>
      <c r="D66" s="574"/>
      <c r="E66" s="574"/>
      <c r="F66" s="502" t="s">
        <v>2</v>
      </c>
      <c r="G66" s="253" t="s">
        <v>0</v>
      </c>
      <c r="H66" s="317" t="s">
        <v>132</v>
      </c>
      <c r="I66" s="265"/>
    </row>
    <row r="67" spans="1:9" s="180" customFormat="1" ht="15.75" x14ac:dyDescent="0.25">
      <c r="A67" s="303"/>
      <c r="B67" s="305"/>
      <c r="C67" s="502" t="s">
        <v>3</v>
      </c>
      <c r="D67" s="502" t="s">
        <v>4</v>
      </c>
      <c r="E67" s="502" t="s">
        <v>5</v>
      </c>
      <c r="F67" s="306"/>
      <c r="G67" s="254"/>
      <c r="H67" s="318"/>
      <c r="I67" s="265"/>
    </row>
    <row r="68" spans="1:9" s="180" customFormat="1" ht="15.75" x14ac:dyDescent="0.25">
      <c r="A68" s="303" t="s">
        <v>22</v>
      </c>
      <c r="B68" s="250" t="s">
        <v>127</v>
      </c>
      <c r="C68" s="250" t="s">
        <v>127</v>
      </c>
      <c r="D68" s="250" t="s">
        <v>127</v>
      </c>
      <c r="E68" s="250" t="s">
        <v>127</v>
      </c>
      <c r="F68" s="250" t="s">
        <v>127</v>
      </c>
      <c r="G68" s="256"/>
      <c r="H68" s="320"/>
      <c r="I68" s="265"/>
    </row>
    <row r="69" spans="1:9" s="158" customFormat="1" ht="16.5" customHeight="1" x14ac:dyDescent="0.25">
      <c r="A69" s="569" t="s">
        <v>128</v>
      </c>
      <c r="B69" s="582"/>
      <c r="C69" s="582"/>
      <c r="D69" s="582"/>
      <c r="E69" s="582"/>
      <c r="F69" s="582"/>
      <c r="G69" s="582"/>
      <c r="H69" s="315"/>
      <c r="I69" s="335"/>
    </row>
    <row r="70" spans="1:9" s="180" customFormat="1" ht="30.75" customHeight="1" x14ac:dyDescent="0.25">
      <c r="A70" s="499"/>
      <c r="B70" s="507"/>
      <c r="C70" s="507"/>
      <c r="D70" s="507"/>
      <c r="E70" s="507"/>
      <c r="F70" s="507"/>
      <c r="G70" s="507"/>
      <c r="H70" s="315"/>
      <c r="I70" s="265"/>
    </row>
    <row r="71" spans="1:9" s="180" customFormat="1" ht="36" customHeight="1" x14ac:dyDescent="0.25">
      <c r="A71" s="381" t="s">
        <v>204</v>
      </c>
      <c r="B71" s="400">
        <v>220</v>
      </c>
      <c r="C71" s="250">
        <v>10.6</v>
      </c>
      <c r="D71" s="250">
        <v>12.29</v>
      </c>
      <c r="E71" s="250">
        <v>23.51</v>
      </c>
      <c r="F71" s="250">
        <v>243.21</v>
      </c>
      <c r="G71" s="382" t="s">
        <v>174</v>
      </c>
      <c r="H71" s="264">
        <v>44</v>
      </c>
      <c r="I71" s="265"/>
    </row>
    <row r="72" spans="1:9" s="180" customFormat="1" ht="15.75" x14ac:dyDescent="0.25">
      <c r="A72" s="386" t="s">
        <v>157</v>
      </c>
      <c r="B72" s="387">
        <v>100</v>
      </c>
      <c r="C72" s="388">
        <v>0.4</v>
      </c>
      <c r="D72" s="388">
        <v>0.4</v>
      </c>
      <c r="E72" s="389">
        <v>9.8000000000000007</v>
      </c>
      <c r="F72" s="388">
        <v>47</v>
      </c>
      <c r="G72" s="390" t="s">
        <v>130</v>
      </c>
      <c r="H72" s="400">
        <v>22</v>
      </c>
      <c r="I72" s="265"/>
    </row>
    <row r="73" spans="1:9" s="180" customFormat="1" ht="15.75" x14ac:dyDescent="0.25">
      <c r="A73" s="391" t="s">
        <v>162</v>
      </c>
      <c r="B73" s="392">
        <v>30</v>
      </c>
      <c r="C73" s="393">
        <v>2.37</v>
      </c>
      <c r="D73" s="394">
        <v>0.3</v>
      </c>
      <c r="E73" s="393">
        <v>14.49</v>
      </c>
      <c r="F73" s="393">
        <v>70.14</v>
      </c>
      <c r="G73" s="385" t="s">
        <v>42</v>
      </c>
      <c r="H73" s="250">
        <v>3.2</v>
      </c>
      <c r="I73" s="265"/>
    </row>
    <row r="74" spans="1:9" s="180" customFormat="1" ht="15.75" x14ac:dyDescent="0.25">
      <c r="A74" s="413" t="s">
        <v>205</v>
      </c>
      <c r="B74" s="407">
        <v>40</v>
      </c>
      <c r="C74" s="414">
        <v>2.44</v>
      </c>
      <c r="D74" s="275">
        <v>5.73</v>
      </c>
      <c r="E74" s="275">
        <v>28.44</v>
      </c>
      <c r="F74" s="275">
        <v>145.33000000000001</v>
      </c>
      <c r="G74" s="279" t="s">
        <v>175</v>
      </c>
      <c r="H74" s="415">
        <v>20</v>
      </c>
      <c r="I74" s="265"/>
    </row>
    <row r="75" spans="1:9" s="180" customFormat="1" ht="15.75" x14ac:dyDescent="0.25">
      <c r="A75" s="277" t="s">
        <v>173</v>
      </c>
      <c r="B75" s="264">
        <v>200</v>
      </c>
      <c r="C75" s="264">
        <v>7.0000000000000007E-2</v>
      </c>
      <c r="D75" s="264">
        <v>0.02</v>
      </c>
      <c r="E75" s="264">
        <v>15</v>
      </c>
      <c r="F75" s="264">
        <v>60</v>
      </c>
      <c r="G75" s="264" t="s">
        <v>135</v>
      </c>
      <c r="H75" s="264">
        <v>15</v>
      </c>
      <c r="I75" s="265"/>
    </row>
    <row r="76" spans="1:9" s="180" customFormat="1" ht="15.75" x14ac:dyDescent="0.25">
      <c r="A76" s="322" t="s">
        <v>134</v>
      </c>
      <c r="B76" s="336">
        <f>B75+B74+B73+B72+B71</f>
        <v>590</v>
      </c>
      <c r="C76" s="502">
        <f>C75+C74+C73+C72+C71</f>
        <v>15.879999999999999</v>
      </c>
      <c r="D76" s="502">
        <f>D75+D74+D73+D72+D71</f>
        <v>18.739999999999998</v>
      </c>
      <c r="E76" s="502">
        <f>E75+E74+E73+E72+E71</f>
        <v>91.240000000000009</v>
      </c>
      <c r="F76" s="502">
        <f>F75+F74+F73+F72+F71</f>
        <v>565.68000000000006</v>
      </c>
      <c r="G76" s="262"/>
      <c r="H76" s="337">
        <f>H75+H74+H73+H72+H71</f>
        <v>104.2</v>
      </c>
      <c r="I76" s="265"/>
    </row>
    <row r="77" spans="1:9" x14ac:dyDescent="0.3">
      <c r="A77" s="338"/>
      <c r="B77" s="325"/>
      <c r="C77" s="325"/>
      <c r="D77" s="325"/>
      <c r="E77" s="325"/>
      <c r="F77" s="325"/>
      <c r="G77" s="265"/>
      <c r="H77" s="339"/>
    </row>
    <row r="78" spans="1:9" x14ac:dyDescent="0.3">
      <c r="A78" s="289" t="s">
        <v>122</v>
      </c>
      <c r="B78" s="290"/>
      <c r="C78" s="291"/>
      <c r="D78" s="291"/>
      <c r="E78" s="292"/>
      <c r="F78" s="291"/>
      <c r="G78" s="509" t="s">
        <v>123</v>
      </c>
      <c r="H78" s="293"/>
    </row>
    <row r="79" spans="1:9" x14ac:dyDescent="0.3">
      <c r="A79" s="289" t="s">
        <v>124</v>
      </c>
      <c r="B79" s="290"/>
      <c r="C79" s="291"/>
      <c r="D79" s="291"/>
      <c r="E79" s="292"/>
      <c r="F79" s="291"/>
      <c r="G79" s="509" t="s">
        <v>196</v>
      </c>
      <c r="H79" s="293"/>
    </row>
    <row r="80" spans="1:9" x14ac:dyDescent="0.3">
      <c r="A80" s="295" t="s">
        <v>125</v>
      </c>
      <c r="B80" s="290"/>
      <c r="C80" s="291"/>
      <c r="D80" s="291"/>
      <c r="E80" s="292"/>
      <c r="F80" s="291"/>
      <c r="G80" s="509" t="s">
        <v>201</v>
      </c>
      <c r="H80" s="296"/>
    </row>
    <row r="81" spans="1:14" x14ac:dyDescent="0.3">
      <c r="A81" s="301"/>
      <c r="B81" s="301"/>
      <c r="C81" s="301"/>
      <c r="D81" s="301"/>
      <c r="E81" s="301"/>
      <c r="F81" s="301"/>
      <c r="G81" s="252"/>
      <c r="H81" s="302"/>
    </row>
    <row r="82" spans="1:14" ht="53.25" customHeight="1" x14ac:dyDescent="0.3">
      <c r="A82" s="303" t="s">
        <v>25</v>
      </c>
      <c r="B82" s="267" t="s">
        <v>24</v>
      </c>
      <c r="C82" s="574" t="s">
        <v>1</v>
      </c>
      <c r="D82" s="574"/>
      <c r="E82" s="574"/>
      <c r="F82" s="502" t="s">
        <v>2</v>
      </c>
      <c r="G82" s="253" t="s">
        <v>0</v>
      </c>
      <c r="H82" s="317" t="s">
        <v>132</v>
      </c>
    </row>
    <row r="83" spans="1:14" x14ac:dyDescent="0.3">
      <c r="A83" s="303"/>
      <c r="B83" s="305"/>
      <c r="C83" s="502" t="s">
        <v>3</v>
      </c>
      <c r="D83" s="502" t="s">
        <v>4</v>
      </c>
      <c r="E83" s="502" t="s">
        <v>5</v>
      </c>
      <c r="F83" s="306"/>
      <c r="G83" s="254"/>
      <c r="H83" s="318"/>
    </row>
    <row r="84" spans="1:14" x14ac:dyDescent="0.3">
      <c r="A84" s="303" t="s">
        <v>23</v>
      </c>
      <c r="B84" s="250" t="s">
        <v>127</v>
      </c>
      <c r="C84" s="250" t="s">
        <v>127</v>
      </c>
      <c r="D84" s="250" t="s">
        <v>127</v>
      </c>
      <c r="E84" s="250" t="s">
        <v>127</v>
      </c>
      <c r="F84" s="250" t="s">
        <v>127</v>
      </c>
      <c r="G84" s="262"/>
      <c r="H84" s="320"/>
    </row>
    <row r="85" spans="1:14" x14ac:dyDescent="0.3">
      <c r="A85" s="265"/>
      <c r="B85" s="505"/>
      <c r="C85" s="587" t="s">
        <v>128</v>
      </c>
      <c r="D85" s="588"/>
      <c r="E85" s="499"/>
      <c r="F85" s="499"/>
      <c r="G85" s="266"/>
      <c r="H85" s="339"/>
    </row>
    <row r="86" spans="1:14" ht="22.5" customHeight="1" x14ac:dyDescent="0.3">
      <c r="A86" s="277" t="s">
        <v>176</v>
      </c>
      <c r="B86" s="264">
        <v>60</v>
      </c>
      <c r="C86" s="264">
        <v>0.84</v>
      </c>
      <c r="D86" s="264">
        <v>3.6</v>
      </c>
      <c r="E86" s="264">
        <v>4.96</v>
      </c>
      <c r="F86" s="264">
        <v>55.68</v>
      </c>
      <c r="G86" s="264" t="s">
        <v>98</v>
      </c>
      <c r="H86" s="250">
        <v>17</v>
      </c>
    </row>
    <row r="87" spans="1:14" ht="17.25" customHeight="1" x14ac:dyDescent="0.3">
      <c r="A87" s="381" t="s">
        <v>177</v>
      </c>
      <c r="B87" s="274">
        <v>200</v>
      </c>
      <c r="C87" s="275">
        <v>13.54</v>
      </c>
      <c r="D87" s="275">
        <v>12.46</v>
      </c>
      <c r="E87" s="416">
        <v>25.2</v>
      </c>
      <c r="F87" s="275">
        <v>269.60000000000002</v>
      </c>
      <c r="G87" s="382" t="s">
        <v>97</v>
      </c>
      <c r="H87" s="385">
        <v>60</v>
      </c>
    </row>
    <row r="88" spans="1:14" s="170" customFormat="1" ht="18" customHeight="1" x14ac:dyDescent="0.3">
      <c r="A88" s="391" t="s">
        <v>162</v>
      </c>
      <c r="B88" s="392">
        <v>50</v>
      </c>
      <c r="C88" s="393">
        <v>3.95</v>
      </c>
      <c r="D88" s="394">
        <v>0.5</v>
      </c>
      <c r="E88" s="393">
        <v>24.15</v>
      </c>
      <c r="F88" s="393">
        <v>116.9</v>
      </c>
      <c r="G88" s="385" t="s">
        <v>42</v>
      </c>
      <c r="H88" s="385">
        <v>5.2</v>
      </c>
      <c r="I88" s="294"/>
      <c r="J88" s="163"/>
      <c r="K88" s="163"/>
      <c r="L88" s="163"/>
      <c r="M88" s="163"/>
      <c r="N88" s="163"/>
    </row>
    <row r="89" spans="1:14" s="170" customFormat="1" ht="15.75" customHeight="1" x14ac:dyDescent="0.3">
      <c r="A89" s="417" t="s">
        <v>206</v>
      </c>
      <c r="B89" s="394">
        <v>200</v>
      </c>
      <c r="C89" s="394">
        <v>1</v>
      </c>
      <c r="D89" s="394">
        <v>0</v>
      </c>
      <c r="E89" s="418">
        <v>24.62</v>
      </c>
      <c r="F89" s="418">
        <v>136.47999999999999</v>
      </c>
      <c r="G89" s="394" t="s">
        <v>178</v>
      </c>
      <c r="H89" s="264">
        <v>22</v>
      </c>
      <c r="I89" s="294"/>
      <c r="J89" s="163"/>
      <c r="K89" s="163"/>
      <c r="L89" s="163"/>
      <c r="M89" s="163"/>
      <c r="N89" s="163"/>
    </row>
    <row r="90" spans="1:14" x14ac:dyDescent="0.3">
      <c r="A90" s="341" t="s">
        <v>134</v>
      </c>
      <c r="B90" s="267">
        <f>B89+B88+B87+B86</f>
        <v>510</v>
      </c>
      <c r="C90" s="502">
        <f>C89+C88+C87+C86</f>
        <v>19.329999999999998</v>
      </c>
      <c r="D90" s="502">
        <f>D89+D88+D87+D86</f>
        <v>16.560000000000002</v>
      </c>
      <c r="E90" s="502">
        <f>E89+E88+E87+E86</f>
        <v>78.929999999999993</v>
      </c>
      <c r="F90" s="502">
        <f>F89+F88+F87+F86</f>
        <v>578.66</v>
      </c>
      <c r="G90" s="342"/>
      <c r="H90" s="337">
        <f>H89+H88+H87+H86</f>
        <v>104.2</v>
      </c>
    </row>
    <row r="91" spans="1:14" s="179" customFormat="1" ht="29.25" x14ac:dyDescent="0.25">
      <c r="A91" s="303" t="s">
        <v>136</v>
      </c>
      <c r="B91" s="267">
        <f>(B90+B76+B60+B45+B30)/5</f>
        <v>558</v>
      </c>
      <c r="C91" s="502">
        <f>(C90+C76+C60+C45+C30)/5</f>
        <v>18.777999999999999</v>
      </c>
      <c r="D91" s="502">
        <f>(D90+D76+D60+D45+D30)/5</f>
        <v>17.564</v>
      </c>
      <c r="E91" s="502">
        <f>(E90+E76+E60+E45+E30)/5</f>
        <v>85.988000000000014</v>
      </c>
      <c r="F91" s="502">
        <f>(F90+F76+F60+F45+F30)/5</f>
        <v>574.68200000000002</v>
      </c>
      <c r="G91" s="267"/>
      <c r="H91" s="339"/>
      <c r="I91" s="294"/>
    </row>
    <row r="92" spans="1:14" x14ac:dyDescent="0.3">
      <c r="A92" s="323"/>
      <c r="B92" s="325"/>
      <c r="C92" s="325"/>
      <c r="D92" s="325"/>
      <c r="E92" s="325"/>
      <c r="F92" s="325"/>
      <c r="G92" s="500"/>
      <c r="H92" s="339"/>
    </row>
    <row r="93" spans="1:14" x14ac:dyDescent="0.3">
      <c r="A93" s="289" t="s">
        <v>122</v>
      </c>
      <c r="B93" s="290"/>
      <c r="C93" s="291"/>
      <c r="D93" s="291"/>
      <c r="E93" s="292"/>
      <c r="F93" s="291"/>
      <c r="G93" s="509" t="s">
        <v>123</v>
      </c>
      <c r="H93" s="293"/>
    </row>
    <row r="94" spans="1:14" x14ac:dyDescent="0.3">
      <c r="A94" s="289" t="s">
        <v>124</v>
      </c>
      <c r="B94" s="290"/>
      <c r="C94" s="291"/>
      <c r="D94" s="291"/>
      <c r="E94" s="292"/>
      <c r="F94" s="291"/>
      <c r="G94" s="509" t="s">
        <v>196</v>
      </c>
      <c r="H94" s="293"/>
    </row>
    <row r="95" spans="1:14" x14ac:dyDescent="0.3">
      <c r="A95" s="295" t="s">
        <v>125</v>
      </c>
      <c r="B95" s="290"/>
      <c r="C95" s="291"/>
      <c r="D95" s="291"/>
      <c r="E95" s="292"/>
      <c r="F95" s="291"/>
      <c r="G95" s="509" t="s">
        <v>201</v>
      </c>
      <c r="H95" s="296"/>
    </row>
    <row r="96" spans="1:14" x14ac:dyDescent="0.3">
      <c r="A96" s="301"/>
      <c r="B96" s="301"/>
      <c r="C96" s="301"/>
      <c r="D96" s="301"/>
      <c r="E96" s="301"/>
      <c r="F96" s="301"/>
      <c r="G96" s="252"/>
      <c r="H96" s="302"/>
    </row>
    <row r="97" spans="1:8" ht="44.25" x14ac:dyDescent="0.3">
      <c r="A97" s="303" t="s">
        <v>25</v>
      </c>
      <c r="B97" s="267" t="s">
        <v>24</v>
      </c>
      <c r="C97" s="574" t="s">
        <v>1</v>
      </c>
      <c r="D97" s="574"/>
      <c r="E97" s="574"/>
      <c r="F97" s="502" t="s">
        <v>2</v>
      </c>
      <c r="G97" s="253" t="s">
        <v>0</v>
      </c>
      <c r="H97" s="317" t="s">
        <v>132</v>
      </c>
    </row>
    <row r="98" spans="1:8" x14ac:dyDescent="0.3">
      <c r="A98" s="303"/>
      <c r="B98" s="305"/>
      <c r="C98" s="502" t="s">
        <v>3</v>
      </c>
      <c r="D98" s="502" t="s">
        <v>4</v>
      </c>
      <c r="E98" s="502" t="s">
        <v>5</v>
      </c>
      <c r="F98" s="306"/>
      <c r="G98" s="254"/>
      <c r="H98" s="318"/>
    </row>
    <row r="99" spans="1:8" x14ac:dyDescent="0.3">
      <c r="A99" s="303" t="s">
        <v>71</v>
      </c>
      <c r="B99" s="250" t="s">
        <v>127</v>
      </c>
      <c r="C99" s="250" t="s">
        <v>127</v>
      </c>
      <c r="D99" s="250" t="s">
        <v>127</v>
      </c>
      <c r="E99" s="250" t="s">
        <v>127</v>
      </c>
      <c r="F99" s="250" t="s">
        <v>127</v>
      </c>
      <c r="G99" s="268"/>
      <c r="H99" s="328"/>
    </row>
    <row r="100" spans="1:8" x14ac:dyDescent="0.3">
      <c r="A100" s="569" t="s">
        <v>128</v>
      </c>
      <c r="B100" s="571"/>
      <c r="C100" s="571"/>
      <c r="D100" s="571"/>
      <c r="E100" s="571"/>
      <c r="F100" s="571"/>
      <c r="G100" s="571"/>
      <c r="H100" s="343"/>
    </row>
    <row r="101" spans="1:8" ht="30" x14ac:dyDescent="0.3">
      <c r="A101" s="381" t="s">
        <v>179</v>
      </c>
      <c r="B101" s="274">
        <v>200</v>
      </c>
      <c r="C101" s="275">
        <v>7.25</v>
      </c>
      <c r="D101" s="275">
        <v>10.26</v>
      </c>
      <c r="E101" s="416">
        <v>30.5</v>
      </c>
      <c r="F101" s="275">
        <v>233.34</v>
      </c>
      <c r="G101" s="382" t="s">
        <v>129</v>
      </c>
      <c r="H101" s="264">
        <v>33</v>
      </c>
    </row>
    <row r="102" spans="1:8" x14ac:dyDescent="0.3">
      <c r="A102" s="386" t="s">
        <v>180</v>
      </c>
      <c r="B102" s="387">
        <v>45</v>
      </c>
      <c r="C102" s="388">
        <v>7.2</v>
      </c>
      <c r="D102" s="388">
        <v>8.9</v>
      </c>
      <c r="E102" s="389">
        <v>15.8</v>
      </c>
      <c r="F102" s="388">
        <v>171.8</v>
      </c>
      <c r="G102" s="390" t="s">
        <v>181</v>
      </c>
      <c r="H102" s="400">
        <v>30</v>
      </c>
    </row>
    <row r="103" spans="1:8" x14ac:dyDescent="0.3">
      <c r="A103" s="386" t="s">
        <v>157</v>
      </c>
      <c r="B103" s="387">
        <v>100</v>
      </c>
      <c r="C103" s="388">
        <v>0.4</v>
      </c>
      <c r="D103" s="388">
        <v>0.4</v>
      </c>
      <c r="E103" s="389">
        <v>9.8000000000000007</v>
      </c>
      <c r="F103" s="388">
        <v>47</v>
      </c>
      <c r="G103" s="390" t="s">
        <v>130</v>
      </c>
      <c r="H103" s="403">
        <v>22</v>
      </c>
    </row>
    <row r="104" spans="1:8" x14ac:dyDescent="0.3">
      <c r="A104" s="391" t="s">
        <v>162</v>
      </c>
      <c r="B104" s="392">
        <v>40</v>
      </c>
      <c r="C104" s="393">
        <v>3.16</v>
      </c>
      <c r="D104" s="394">
        <v>0.4</v>
      </c>
      <c r="E104" s="393">
        <v>19.32</v>
      </c>
      <c r="F104" s="393">
        <v>93.52</v>
      </c>
      <c r="G104" s="385" t="s">
        <v>42</v>
      </c>
      <c r="H104" s="264">
        <v>4.2</v>
      </c>
    </row>
    <row r="105" spans="1:8" x14ac:dyDescent="0.3">
      <c r="A105" s="277" t="s">
        <v>168</v>
      </c>
      <c r="B105" s="264">
        <v>200</v>
      </c>
      <c r="C105" s="264">
        <v>0.13</v>
      </c>
      <c r="D105" s="264">
        <v>0.02</v>
      </c>
      <c r="E105" s="279">
        <v>15.2</v>
      </c>
      <c r="F105" s="264">
        <v>62</v>
      </c>
      <c r="G105" s="264" t="s">
        <v>133</v>
      </c>
      <c r="H105" s="385">
        <v>15</v>
      </c>
    </row>
    <row r="106" spans="1:8" x14ac:dyDescent="0.3">
      <c r="A106" s="344" t="s">
        <v>134</v>
      </c>
      <c r="B106" s="267">
        <f>B105+B104+B103+B102+B101</f>
        <v>585</v>
      </c>
      <c r="C106" s="502">
        <f>C105+C104+C102+C103+C101</f>
        <v>18.14</v>
      </c>
      <c r="D106" s="502">
        <f>D105+D104+D103+D102+D101</f>
        <v>19.98</v>
      </c>
      <c r="E106" s="502">
        <f>E105+E104+E103+E102+E101</f>
        <v>90.61999999999999</v>
      </c>
      <c r="F106" s="502">
        <f>F105+F104+F102+F101+F103</f>
        <v>607.66</v>
      </c>
      <c r="G106" s="420"/>
      <c r="H106" s="337">
        <f>H105+H104+H103+H102+H101</f>
        <v>104.2</v>
      </c>
    </row>
    <row r="107" spans="1:8" x14ac:dyDescent="0.3">
      <c r="A107" s="338"/>
      <c r="B107" s="345"/>
      <c r="C107" s="325"/>
      <c r="D107" s="325"/>
      <c r="E107" s="325"/>
      <c r="F107" s="325"/>
      <c r="G107" s="499"/>
      <c r="H107" s="346"/>
    </row>
    <row r="108" spans="1:8" x14ac:dyDescent="0.3">
      <c r="A108" s="289" t="s">
        <v>122</v>
      </c>
      <c r="B108" s="290"/>
      <c r="C108" s="291"/>
      <c r="D108" s="291"/>
      <c r="E108" s="292"/>
      <c r="F108" s="291"/>
      <c r="G108" s="509" t="s">
        <v>123</v>
      </c>
      <c r="H108" s="293"/>
    </row>
    <row r="109" spans="1:8" x14ac:dyDescent="0.3">
      <c r="A109" s="289" t="s">
        <v>124</v>
      </c>
      <c r="B109" s="290"/>
      <c r="C109" s="291"/>
      <c r="D109" s="291"/>
      <c r="E109" s="292"/>
      <c r="F109" s="291"/>
      <c r="G109" s="509" t="s">
        <v>196</v>
      </c>
      <c r="H109" s="293"/>
    </row>
    <row r="110" spans="1:8" x14ac:dyDescent="0.3">
      <c r="A110" s="295" t="s">
        <v>125</v>
      </c>
      <c r="B110" s="290"/>
      <c r="C110" s="291"/>
      <c r="D110" s="291"/>
      <c r="E110" s="292"/>
      <c r="F110" s="291"/>
      <c r="G110" s="509" t="s">
        <v>201</v>
      </c>
      <c r="H110" s="296"/>
    </row>
    <row r="111" spans="1:8" x14ac:dyDescent="0.3">
      <c r="A111" s="301"/>
      <c r="B111" s="301"/>
      <c r="C111" s="301"/>
      <c r="D111" s="301"/>
      <c r="E111" s="301"/>
      <c r="F111" s="301"/>
      <c r="G111" s="252"/>
      <c r="H111" s="302"/>
    </row>
    <row r="112" spans="1:8" ht="44.25" x14ac:dyDescent="0.3">
      <c r="A112" s="347" t="s">
        <v>25</v>
      </c>
      <c r="B112" s="348" t="s">
        <v>24</v>
      </c>
      <c r="C112" s="583" t="s">
        <v>1</v>
      </c>
      <c r="D112" s="583"/>
      <c r="E112" s="583"/>
      <c r="F112" s="508" t="s">
        <v>2</v>
      </c>
      <c r="G112" s="350" t="s">
        <v>0</v>
      </c>
      <c r="H112" s="317" t="s">
        <v>132</v>
      </c>
    </row>
    <row r="113" spans="1:8" x14ac:dyDescent="0.3">
      <c r="A113" s="303"/>
      <c r="B113" s="305"/>
      <c r="C113" s="502" t="s">
        <v>3</v>
      </c>
      <c r="D113" s="502" t="s">
        <v>4</v>
      </c>
      <c r="E113" s="502" t="s">
        <v>5</v>
      </c>
      <c r="F113" s="306"/>
      <c r="G113" s="254"/>
      <c r="H113" s="320"/>
    </row>
    <row r="114" spans="1:8" x14ac:dyDescent="0.3">
      <c r="A114" s="319" t="s">
        <v>27</v>
      </c>
      <c r="B114" s="250" t="s">
        <v>127</v>
      </c>
      <c r="C114" s="250" t="s">
        <v>127</v>
      </c>
      <c r="D114" s="250" t="s">
        <v>127</v>
      </c>
      <c r="E114" s="250" t="s">
        <v>127</v>
      </c>
      <c r="F114" s="250" t="s">
        <v>127</v>
      </c>
      <c r="G114" s="262"/>
      <c r="H114" s="328"/>
    </row>
    <row r="115" spans="1:8" x14ac:dyDescent="0.3">
      <c r="A115" s="591" t="s">
        <v>138</v>
      </c>
      <c r="B115" s="571"/>
      <c r="C115" s="571"/>
      <c r="D115" s="571"/>
      <c r="E115" s="571"/>
      <c r="F115" s="571"/>
      <c r="G115" s="571"/>
      <c r="H115" s="343"/>
    </row>
    <row r="116" spans="1:8" ht="30" x14ac:dyDescent="0.3">
      <c r="A116" s="395" t="s">
        <v>182</v>
      </c>
      <c r="B116" s="396">
        <v>60</v>
      </c>
      <c r="C116" s="250">
        <v>0.66</v>
      </c>
      <c r="D116" s="250">
        <v>0.12</v>
      </c>
      <c r="E116" s="250">
        <v>2.16</v>
      </c>
      <c r="F116" s="250">
        <v>13.2</v>
      </c>
      <c r="G116" s="397" t="s">
        <v>169</v>
      </c>
      <c r="H116" s="421">
        <v>21</v>
      </c>
    </row>
    <row r="117" spans="1:8" ht="30.75" x14ac:dyDescent="0.3">
      <c r="A117" s="413" t="s">
        <v>207</v>
      </c>
      <c r="B117" s="422">
        <v>120</v>
      </c>
      <c r="C117" s="407">
        <v>8.32</v>
      </c>
      <c r="D117" s="407">
        <v>13.15</v>
      </c>
      <c r="E117" s="423">
        <v>7.17</v>
      </c>
      <c r="F117" s="423">
        <v>180.62</v>
      </c>
      <c r="G117" s="424" t="s">
        <v>184</v>
      </c>
      <c r="H117" s="425">
        <v>44</v>
      </c>
    </row>
    <row r="118" spans="1:8" x14ac:dyDescent="0.3">
      <c r="A118" s="329" t="s">
        <v>167</v>
      </c>
      <c r="B118" s="407">
        <v>150</v>
      </c>
      <c r="C118" s="408">
        <v>5.4</v>
      </c>
      <c r="D118" s="409">
        <v>4.9000000000000004</v>
      </c>
      <c r="E118" s="410">
        <v>32.799999999999997</v>
      </c>
      <c r="F118" s="409">
        <v>196.8</v>
      </c>
      <c r="G118" s="411" t="s">
        <v>61</v>
      </c>
      <c r="H118" s="385">
        <v>20</v>
      </c>
    </row>
    <row r="119" spans="1:8" x14ac:dyDescent="0.3">
      <c r="A119" s="277" t="s">
        <v>163</v>
      </c>
      <c r="B119" s="278">
        <v>200</v>
      </c>
      <c r="C119" s="264">
        <v>0.66</v>
      </c>
      <c r="D119" s="264">
        <v>0.09</v>
      </c>
      <c r="E119" s="279">
        <v>32.03</v>
      </c>
      <c r="F119" s="264">
        <v>132.80000000000001</v>
      </c>
      <c r="G119" s="264" t="s">
        <v>63</v>
      </c>
      <c r="H119" s="385">
        <v>16</v>
      </c>
    </row>
    <row r="120" spans="1:8" x14ac:dyDescent="0.3">
      <c r="A120" s="391" t="s">
        <v>162</v>
      </c>
      <c r="B120" s="392">
        <v>30</v>
      </c>
      <c r="C120" s="393">
        <v>2.37</v>
      </c>
      <c r="D120" s="394">
        <v>0.3</v>
      </c>
      <c r="E120" s="393">
        <v>14.49</v>
      </c>
      <c r="F120" s="393">
        <v>70.14</v>
      </c>
      <c r="G120" s="385" t="s">
        <v>42</v>
      </c>
      <c r="H120" s="264">
        <v>3.2</v>
      </c>
    </row>
    <row r="121" spans="1:8" x14ac:dyDescent="0.3">
      <c r="A121" s="341" t="s">
        <v>134</v>
      </c>
      <c r="B121" s="267">
        <f>B120+B119+B118+B117+B116</f>
        <v>560</v>
      </c>
      <c r="C121" s="502">
        <f>C120+C119+C118+C117+C116</f>
        <v>17.41</v>
      </c>
      <c r="D121" s="502">
        <f>D120+D119+D118+D117+D116</f>
        <v>18.560000000000002</v>
      </c>
      <c r="E121" s="502">
        <f>E120+E119+E118+E117+E116</f>
        <v>88.649999999999991</v>
      </c>
      <c r="F121" s="502">
        <f>F120+F119+F118+F117+F116</f>
        <v>593.56000000000006</v>
      </c>
      <c r="G121" s="351"/>
      <c r="H121" s="352">
        <f>H120+H119+H118+H117+H116</f>
        <v>104.2</v>
      </c>
    </row>
    <row r="122" spans="1:8" x14ac:dyDescent="0.3">
      <c r="A122" s="338"/>
      <c r="B122" s="345"/>
      <c r="C122" s="325"/>
      <c r="D122" s="325"/>
      <c r="E122" s="325"/>
      <c r="F122" s="325"/>
      <c r="G122" s="511"/>
      <c r="H122" s="339"/>
    </row>
    <row r="123" spans="1:8" x14ac:dyDescent="0.3">
      <c r="A123" s="289" t="s">
        <v>122</v>
      </c>
      <c r="B123" s="290"/>
      <c r="C123" s="291"/>
      <c r="D123" s="291"/>
      <c r="E123" s="292"/>
      <c r="F123" s="291"/>
      <c r="G123" s="509" t="s">
        <v>123</v>
      </c>
      <c r="H123" s="293"/>
    </row>
    <row r="124" spans="1:8" x14ac:dyDescent="0.3">
      <c r="A124" s="289" t="s">
        <v>124</v>
      </c>
      <c r="B124" s="290"/>
      <c r="C124" s="291"/>
      <c r="D124" s="291"/>
      <c r="E124" s="292"/>
      <c r="F124" s="291"/>
      <c r="G124" s="509" t="s">
        <v>196</v>
      </c>
      <c r="H124" s="293"/>
    </row>
    <row r="125" spans="1:8" x14ac:dyDescent="0.3">
      <c r="A125" s="295" t="s">
        <v>125</v>
      </c>
      <c r="B125" s="290"/>
      <c r="C125" s="291"/>
      <c r="D125" s="291"/>
      <c r="E125" s="292"/>
      <c r="F125" s="291"/>
      <c r="G125" s="509" t="s">
        <v>201</v>
      </c>
      <c r="H125" s="296"/>
    </row>
    <row r="126" spans="1:8" x14ac:dyDescent="0.3">
      <c r="A126" s="301"/>
      <c r="B126" s="301"/>
      <c r="C126" s="301"/>
      <c r="D126" s="301"/>
      <c r="E126" s="301"/>
      <c r="F126" s="301"/>
      <c r="G126" s="252"/>
      <c r="H126" s="302"/>
    </row>
    <row r="127" spans="1:8" ht="44.25" x14ac:dyDescent="0.3">
      <c r="A127" s="303" t="s">
        <v>25</v>
      </c>
      <c r="B127" s="267" t="s">
        <v>24</v>
      </c>
      <c r="C127" s="574" t="s">
        <v>1</v>
      </c>
      <c r="D127" s="574"/>
      <c r="E127" s="574"/>
      <c r="F127" s="502" t="s">
        <v>2</v>
      </c>
      <c r="G127" s="253" t="s">
        <v>0</v>
      </c>
      <c r="H127" s="317" t="s">
        <v>132</v>
      </c>
    </row>
    <row r="128" spans="1:8" x14ac:dyDescent="0.3">
      <c r="A128" s="303"/>
      <c r="B128" s="305"/>
      <c r="C128" s="502" t="s">
        <v>3</v>
      </c>
      <c r="D128" s="502" t="s">
        <v>4</v>
      </c>
      <c r="E128" s="502" t="s">
        <v>5</v>
      </c>
      <c r="F128" s="306"/>
      <c r="G128" s="254"/>
      <c r="H128" s="318"/>
    </row>
    <row r="129" spans="1:8" x14ac:dyDescent="0.3">
      <c r="A129" s="319" t="s">
        <v>72</v>
      </c>
      <c r="B129" s="250" t="s">
        <v>127</v>
      </c>
      <c r="C129" s="250" t="s">
        <v>127</v>
      </c>
      <c r="D129" s="250" t="s">
        <v>127</v>
      </c>
      <c r="E129" s="250" t="s">
        <v>127</v>
      </c>
      <c r="F129" s="250" t="s">
        <v>127</v>
      </c>
      <c r="G129" s="262"/>
      <c r="H129" s="328"/>
    </row>
    <row r="130" spans="1:8" x14ac:dyDescent="0.3">
      <c r="A130" s="591" t="s">
        <v>128</v>
      </c>
      <c r="B130" s="578"/>
      <c r="C130" s="578"/>
      <c r="D130" s="578"/>
      <c r="E130" s="578"/>
      <c r="F130" s="578"/>
      <c r="G130" s="578"/>
      <c r="H130" s="343"/>
    </row>
    <row r="131" spans="1:8" ht="30.75" x14ac:dyDescent="0.3">
      <c r="A131" s="426" t="s">
        <v>208</v>
      </c>
      <c r="B131" s="396">
        <v>60</v>
      </c>
      <c r="C131" s="250">
        <v>0.48</v>
      </c>
      <c r="D131" s="250">
        <v>0.06</v>
      </c>
      <c r="E131" s="250">
        <v>1.02</v>
      </c>
      <c r="F131" s="250">
        <v>6</v>
      </c>
      <c r="G131" s="427" t="s">
        <v>169</v>
      </c>
      <c r="H131" s="383">
        <v>22</v>
      </c>
    </row>
    <row r="132" spans="1:8" x14ac:dyDescent="0.3">
      <c r="A132" s="413" t="s">
        <v>209</v>
      </c>
      <c r="B132" s="407">
        <v>200</v>
      </c>
      <c r="C132" s="414">
        <v>13.2</v>
      </c>
      <c r="D132" s="275">
        <v>17.8</v>
      </c>
      <c r="E132" s="416">
        <v>37.5</v>
      </c>
      <c r="F132" s="275">
        <v>363</v>
      </c>
      <c r="G132" s="279" t="s">
        <v>203</v>
      </c>
      <c r="H132" s="428">
        <v>62</v>
      </c>
    </row>
    <row r="133" spans="1:8" x14ac:dyDescent="0.3">
      <c r="A133" s="277" t="s">
        <v>168</v>
      </c>
      <c r="B133" s="264">
        <v>200</v>
      </c>
      <c r="C133" s="264">
        <v>0.13</v>
      </c>
      <c r="D133" s="264">
        <v>0.02</v>
      </c>
      <c r="E133" s="279">
        <v>15.2</v>
      </c>
      <c r="F133" s="264">
        <v>62</v>
      </c>
      <c r="G133" s="264" t="s">
        <v>133</v>
      </c>
      <c r="H133" s="385">
        <v>15</v>
      </c>
    </row>
    <row r="134" spans="1:8" x14ac:dyDescent="0.3">
      <c r="A134" s="391" t="s">
        <v>162</v>
      </c>
      <c r="B134" s="250">
        <v>50</v>
      </c>
      <c r="C134" s="393">
        <v>3.85</v>
      </c>
      <c r="D134" s="393">
        <v>1.2</v>
      </c>
      <c r="E134" s="429">
        <v>26.7</v>
      </c>
      <c r="F134" s="393">
        <v>133</v>
      </c>
      <c r="G134" s="385" t="s">
        <v>42</v>
      </c>
      <c r="H134" s="385">
        <v>5.2</v>
      </c>
    </row>
    <row r="135" spans="1:8" x14ac:dyDescent="0.3">
      <c r="A135" s="344" t="s">
        <v>134</v>
      </c>
      <c r="B135" s="310">
        <f>SUM(B131:B134)</f>
        <v>510</v>
      </c>
      <c r="C135" s="311">
        <f>SUM(C131:C134)</f>
        <v>17.66</v>
      </c>
      <c r="D135" s="311">
        <f t="shared" ref="D135:F135" si="0">SUM(D131:D134)</f>
        <v>19.079999999999998</v>
      </c>
      <c r="E135" s="311">
        <f t="shared" si="0"/>
        <v>80.42</v>
      </c>
      <c r="F135" s="311">
        <f t="shared" si="0"/>
        <v>564</v>
      </c>
      <c r="G135" s="342"/>
      <c r="H135" s="337">
        <f>SUM(H131:H134)</f>
        <v>104.2</v>
      </c>
    </row>
    <row r="136" spans="1:8" x14ac:dyDescent="0.3">
      <c r="A136" s="353"/>
      <c r="B136" s="354"/>
      <c r="C136" s="314"/>
      <c r="D136" s="314"/>
      <c r="E136" s="314"/>
      <c r="F136" s="314"/>
      <c r="G136" s="270"/>
      <c r="H136" s="339"/>
    </row>
    <row r="137" spans="1:8" x14ac:dyDescent="0.3">
      <c r="A137" s="289" t="s">
        <v>122</v>
      </c>
      <c r="B137" s="290"/>
      <c r="C137" s="291"/>
      <c r="D137" s="291"/>
      <c r="E137" s="292"/>
      <c r="F137" s="291"/>
      <c r="G137" s="509" t="s">
        <v>123</v>
      </c>
      <c r="H137" s="293"/>
    </row>
    <row r="138" spans="1:8" x14ac:dyDescent="0.3">
      <c r="A138" s="289" t="s">
        <v>124</v>
      </c>
      <c r="B138" s="290"/>
      <c r="C138" s="291"/>
      <c r="D138" s="291"/>
      <c r="E138" s="292"/>
      <c r="F138" s="291"/>
      <c r="G138" s="509" t="s">
        <v>196</v>
      </c>
      <c r="H138" s="293"/>
    </row>
    <row r="139" spans="1:8" x14ac:dyDescent="0.3">
      <c r="A139" s="295" t="s">
        <v>125</v>
      </c>
      <c r="B139" s="290"/>
      <c r="C139" s="291"/>
      <c r="D139" s="291"/>
      <c r="E139" s="292"/>
      <c r="F139" s="291"/>
      <c r="G139" s="509" t="s">
        <v>201</v>
      </c>
      <c r="H139" s="296"/>
    </row>
    <row r="140" spans="1:8" x14ac:dyDescent="0.3">
      <c r="A140" s="301"/>
      <c r="B140" s="301"/>
      <c r="C140" s="301"/>
      <c r="D140" s="301"/>
      <c r="E140" s="301"/>
      <c r="F140" s="301"/>
      <c r="G140" s="252"/>
      <c r="H140" s="302"/>
    </row>
    <row r="141" spans="1:8" ht="44.25" x14ac:dyDescent="0.3">
      <c r="A141" s="303" t="s">
        <v>25</v>
      </c>
      <c r="B141" s="267" t="s">
        <v>24</v>
      </c>
      <c r="C141" s="574" t="s">
        <v>1</v>
      </c>
      <c r="D141" s="574"/>
      <c r="E141" s="574"/>
      <c r="F141" s="502" t="s">
        <v>2</v>
      </c>
      <c r="G141" s="253" t="s">
        <v>0</v>
      </c>
      <c r="H141" s="317" t="s">
        <v>132</v>
      </c>
    </row>
    <row r="142" spans="1:8" x14ac:dyDescent="0.3">
      <c r="A142" s="303"/>
      <c r="B142" s="305"/>
      <c r="C142" s="502" t="s">
        <v>3</v>
      </c>
      <c r="D142" s="502" t="s">
        <v>4</v>
      </c>
      <c r="E142" s="502" t="s">
        <v>5</v>
      </c>
      <c r="F142" s="306"/>
      <c r="G142" s="254"/>
      <c r="H142" s="318"/>
    </row>
    <row r="143" spans="1:8" x14ac:dyDescent="0.3">
      <c r="A143" s="319" t="s">
        <v>78</v>
      </c>
      <c r="B143" s="250" t="s">
        <v>127</v>
      </c>
      <c r="C143" s="250" t="s">
        <v>127</v>
      </c>
      <c r="D143" s="250" t="s">
        <v>127</v>
      </c>
      <c r="E143" s="250" t="s">
        <v>127</v>
      </c>
      <c r="F143" s="250" t="s">
        <v>127</v>
      </c>
      <c r="G143" s="259"/>
      <c r="H143" s="328"/>
    </row>
    <row r="144" spans="1:8" x14ac:dyDescent="0.3">
      <c r="A144" s="592" t="s">
        <v>128</v>
      </c>
      <c r="B144" s="593"/>
      <c r="C144" s="593"/>
      <c r="D144" s="593"/>
      <c r="E144" s="593"/>
      <c r="F144" s="593"/>
      <c r="G144" s="571"/>
      <c r="H144" s="343"/>
    </row>
    <row r="145" spans="1:8" ht="30" x14ac:dyDescent="0.3">
      <c r="A145" s="430" t="s">
        <v>210</v>
      </c>
      <c r="B145" s="250">
        <v>200</v>
      </c>
      <c r="C145" s="431">
        <v>8.26</v>
      </c>
      <c r="D145" s="431">
        <v>10.97</v>
      </c>
      <c r="E145" s="431">
        <v>34.619999999999997</v>
      </c>
      <c r="F145" s="431">
        <v>270.25</v>
      </c>
      <c r="G145" s="432" t="s">
        <v>191</v>
      </c>
      <c r="H145" s="264">
        <v>34</v>
      </c>
    </row>
    <row r="146" spans="1:8" x14ac:dyDescent="0.3">
      <c r="A146" s="273" t="s">
        <v>190</v>
      </c>
      <c r="B146" s="274">
        <v>70</v>
      </c>
      <c r="C146" s="275">
        <v>5.08</v>
      </c>
      <c r="D146" s="275">
        <v>4.78</v>
      </c>
      <c r="E146" s="275">
        <v>19.29</v>
      </c>
      <c r="F146" s="275">
        <v>140.5</v>
      </c>
      <c r="G146" s="276" t="s">
        <v>137</v>
      </c>
      <c r="H146" s="384">
        <v>30</v>
      </c>
    </row>
    <row r="147" spans="1:8" x14ac:dyDescent="0.3">
      <c r="A147" s="386" t="s">
        <v>157</v>
      </c>
      <c r="B147" s="387">
        <v>100</v>
      </c>
      <c r="C147" s="388">
        <v>0.4</v>
      </c>
      <c r="D147" s="388">
        <v>0.4</v>
      </c>
      <c r="E147" s="389">
        <v>9.8000000000000007</v>
      </c>
      <c r="F147" s="388">
        <v>47</v>
      </c>
      <c r="G147" s="390" t="s">
        <v>130</v>
      </c>
      <c r="H147" s="403">
        <v>22</v>
      </c>
    </row>
    <row r="148" spans="1:8" x14ac:dyDescent="0.3">
      <c r="A148" s="277" t="s">
        <v>173</v>
      </c>
      <c r="B148" s="264">
        <v>200</v>
      </c>
      <c r="C148" s="264">
        <v>7.0000000000000007E-2</v>
      </c>
      <c r="D148" s="264">
        <v>0.02</v>
      </c>
      <c r="E148" s="264">
        <v>15</v>
      </c>
      <c r="F148" s="264">
        <v>60</v>
      </c>
      <c r="G148" s="264" t="s">
        <v>135</v>
      </c>
      <c r="H148" s="385">
        <v>15</v>
      </c>
    </row>
    <row r="149" spans="1:8" ht="15.75" customHeight="1" x14ac:dyDescent="0.3">
      <c r="A149" s="391" t="s">
        <v>162</v>
      </c>
      <c r="B149" s="392">
        <v>30</v>
      </c>
      <c r="C149" s="393">
        <v>2.37</v>
      </c>
      <c r="D149" s="394">
        <v>0.3</v>
      </c>
      <c r="E149" s="393">
        <v>14.49</v>
      </c>
      <c r="F149" s="393">
        <v>70.14</v>
      </c>
      <c r="G149" s="385" t="s">
        <v>42</v>
      </c>
      <c r="H149" s="264">
        <v>3.2</v>
      </c>
    </row>
    <row r="150" spans="1:8" x14ac:dyDescent="0.3">
      <c r="A150" s="341" t="s">
        <v>134</v>
      </c>
      <c r="B150" s="267">
        <f>B149+B148+B147+B146+B145</f>
        <v>600</v>
      </c>
      <c r="C150" s="502">
        <f>C149+C148+C147+C146+C145</f>
        <v>16.18</v>
      </c>
      <c r="D150" s="502">
        <f>D149+D148+D147+D146+D145</f>
        <v>16.47</v>
      </c>
      <c r="E150" s="502">
        <f>E149+E148+E147+E146+E145</f>
        <v>93.2</v>
      </c>
      <c r="F150" s="502">
        <f>F149+F148+F147+F146+F145</f>
        <v>587.89</v>
      </c>
      <c r="G150" s="262"/>
      <c r="H150" s="337">
        <f>H149+H148+H147+H146+H145</f>
        <v>104.2</v>
      </c>
    </row>
    <row r="151" spans="1:8" x14ac:dyDescent="0.3">
      <c r="A151" s="338"/>
      <c r="B151" s="354"/>
      <c r="C151" s="314"/>
      <c r="D151" s="314"/>
      <c r="E151" s="314"/>
      <c r="F151" s="314"/>
      <c r="G151" s="270"/>
      <c r="H151" s="339"/>
    </row>
    <row r="152" spans="1:8" x14ac:dyDescent="0.3">
      <c r="A152" s="289" t="s">
        <v>122</v>
      </c>
      <c r="B152" s="290"/>
      <c r="C152" s="291"/>
      <c r="D152" s="291"/>
      <c r="E152" s="292"/>
      <c r="F152" s="291"/>
      <c r="G152" s="509" t="s">
        <v>123</v>
      </c>
      <c r="H152" s="293"/>
    </row>
    <row r="153" spans="1:8" x14ac:dyDescent="0.3">
      <c r="A153" s="289" t="s">
        <v>124</v>
      </c>
      <c r="B153" s="290"/>
      <c r="C153" s="291"/>
      <c r="D153" s="291"/>
      <c r="E153" s="292"/>
      <c r="F153" s="291"/>
      <c r="G153" s="509" t="s">
        <v>196</v>
      </c>
      <c r="H153" s="293"/>
    </row>
    <row r="154" spans="1:8" x14ac:dyDescent="0.3">
      <c r="A154" s="295" t="s">
        <v>125</v>
      </c>
      <c r="B154" s="290"/>
      <c r="C154" s="291"/>
      <c r="D154" s="291"/>
      <c r="E154" s="292"/>
      <c r="F154" s="291"/>
      <c r="G154" s="509" t="s">
        <v>201</v>
      </c>
      <c r="H154" s="296"/>
    </row>
    <row r="155" spans="1:8" x14ac:dyDescent="0.3">
      <c r="A155" s="301"/>
      <c r="B155" s="301"/>
      <c r="C155" s="301"/>
      <c r="D155" s="301"/>
      <c r="E155" s="301"/>
      <c r="F155" s="301"/>
      <c r="G155" s="252"/>
      <c r="H155" s="302"/>
    </row>
    <row r="156" spans="1:8" ht="44.25" x14ac:dyDescent="0.3">
      <c r="A156" s="303" t="s">
        <v>25</v>
      </c>
      <c r="B156" s="267" t="s">
        <v>24</v>
      </c>
      <c r="C156" s="574" t="s">
        <v>1</v>
      </c>
      <c r="D156" s="574"/>
      <c r="E156" s="574"/>
      <c r="F156" s="502" t="s">
        <v>2</v>
      </c>
      <c r="G156" s="253" t="s">
        <v>0</v>
      </c>
      <c r="H156" s="317" t="s">
        <v>132</v>
      </c>
    </row>
    <row r="157" spans="1:8" x14ac:dyDescent="0.3">
      <c r="A157" s="303"/>
      <c r="B157" s="305"/>
      <c r="C157" s="502" t="s">
        <v>3</v>
      </c>
      <c r="D157" s="502" t="s">
        <v>4</v>
      </c>
      <c r="E157" s="502" t="s">
        <v>5</v>
      </c>
      <c r="F157" s="306"/>
      <c r="G157" s="254"/>
      <c r="H157" s="318"/>
    </row>
    <row r="158" spans="1:8" x14ac:dyDescent="0.3">
      <c r="A158" s="319" t="s">
        <v>79</v>
      </c>
      <c r="B158" s="250" t="s">
        <v>127</v>
      </c>
      <c r="C158" s="250" t="s">
        <v>127</v>
      </c>
      <c r="D158" s="250" t="s">
        <v>127</v>
      </c>
      <c r="E158" s="250" t="s">
        <v>127</v>
      </c>
      <c r="F158" s="250" t="s">
        <v>127</v>
      </c>
      <c r="G158" s="262"/>
      <c r="H158" s="328"/>
    </row>
    <row r="159" spans="1:8" x14ac:dyDescent="0.3">
      <c r="A159" s="594" t="s">
        <v>128</v>
      </c>
      <c r="B159" s="595"/>
      <c r="C159" s="595"/>
      <c r="D159" s="595"/>
      <c r="E159" s="595"/>
      <c r="F159" s="595"/>
      <c r="G159" s="595"/>
      <c r="H159" s="355"/>
    </row>
    <row r="160" spans="1:8" x14ac:dyDescent="0.3">
      <c r="A160" s="402" t="s">
        <v>192</v>
      </c>
      <c r="B160" s="250">
        <v>60</v>
      </c>
      <c r="C160" s="393">
        <v>0.78</v>
      </c>
      <c r="D160" s="393">
        <v>2.7</v>
      </c>
      <c r="E160" s="429">
        <v>4.62</v>
      </c>
      <c r="F160" s="393">
        <v>45.6</v>
      </c>
      <c r="G160" s="250" t="s">
        <v>194</v>
      </c>
      <c r="H160" s="274">
        <v>24</v>
      </c>
    </row>
    <row r="161" spans="1:8" ht="45" x14ac:dyDescent="0.3">
      <c r="A161" s="381" t="s">
        <v>193</v>
      </c>
      <c r="B161" s="274">
        <v>105</v>
      </c>
      <c r="C161" s="275">
        <v>12.83</v>
      </c>
      <c r="D161" s="275">
        <v>12.97</v>
      </c>
      <c r="E161" s="275">
        <v>10.27</v>
      </c>
      <c r="F161" s="275">
        <v>209.13</v>
      </c>
      <c r="G161" s="382" t="s">
        <v>195</v>
      </c>
      <c r="H161" s="274">
        <v>40</v>
      </c>
    </row>
    <row r="162" spans="1:8" x14ac:dyDescent="0.3">
      <c r="A162" s="402" t="s">
        <v>202</v>
      </c>
      <c r="B162" s="250">
        <v>150</v>
      </c>
      <c r="C162" s="393">
        <v>3.7</v>
      </c>
      <c r="D162" s="393">
        <v>4.8</v>
      </c>
      <c r="E162" s="393">
        <v>36.5</v>
      </c>
      <c r="F162" s="393">
        <v>203.5</v>
      </c>
      <c r="G162" s="250" t="s">
        <v>48</v>
      </c>
      <c r="H162" s="403">
        <v>20</v>
      </c>
    </row>
    <row r="163" spans="1:8" x14ac:dyDescent="0.3">
      <c r="A163" s="391" t="s">
        <v>162</v>
      </c>
      <c r="B163" s="392">
        <v>50</v>
      </c>
      <c r="C163" s="393">
        <v>3.95</v>
      </c>
      <c r="D163" s="394">
        <v>0.5</v>
      </c>
      <c r="E163" s="393">
        <v>24.15</v>
      </c>
      <c r="F163" s="393">
        <v>116.9</v>
      </c>
      <c r="G163" s="385" t="s">
        <v>42</v>
      </c>
      <c r="H163" s="385">
        <v>5.2</v>
      </c>
    </row>
    <row r="164" spans="1:8" x14ac:dyDescent="0.3">
      <c r="A164" s="277" t="s">
        <v>168</v>
      </c>
      <c r="B164" s="264">
        <v>200</v>
      </c>
      <c r="C164" s="264">
        <v>0.13</v>
      </c>
      <c r="D164" s="264">
        <v>0.02</v>
      </c>
      <c r="E164" s="279">
        <v>15.2</v>
      </c>
      <c r="F164" s="264">
        <v>62</v>
      </c>
      <c r="G164" s="264" t="s">
        <v>133</v>
      </c>
      <c r="H164" s="433">
        <v>15</v>
      </c>
    </row>
    <row r="165" spans="1:8" x14ac:dyDescent="0.3">
      <c r="A165" s="341" t="s">
        <v>134</v>
      </c>
      <c r="B165" s="267">
        <f>B164+B163+B162+B161+B160</f>
        <v>565</v>
      </c>
      <c r="C165" s="502">
        <f>C164+C163+C162+C161+C160</f>
        <v>21.39</v>
      </c>
      <c r="D165" s="502">
        <f>D164+D163+D162+D161+D160</f>
        <v>20.99</v>
      </c>
      <c r="E165" s="502">
        <f>E164+E163+E162+E161+E160</f>
        <v>90.74</v>
      </c>
      <c r="F165" s="502">
        <f>F164+F163+F162+F161+F160</f>
        <v>637.13</v>
      </c>
      <c r="G165" s="262"/>
      <c r="H165" s="356">
        <f>H164+H163+H162+H161+H160</f>
        <v>104.2</v>
      </c>
    </row>
    <row r="166" spans="1:8" ht="30" x14ac:dyDescent="0.3">
      <c r="A166" s="303" t="s">
        <v>136</v>
      </c>
      <c r="B166" s="502">
        <f>(B165+B150+B135+B106+B121)/5</f>
        <v>564</v>
      </c>
      <c r="C166" s="502">
        <f>(C165+C150+C135+C121+C106)/5</f>
        <v>18.155999999999999</v>
      </c>
      <c r="D166" s="502">
        <f>(D165+D150+D135+D121+D106)/5</f>
        <v>19.015999999999998</v>
      </c>
      <c r="E166" s="502">
        <f>(E165+E150+E135+E121+E106)/5</f>
        <v>88.725999999999999</v>
      </c>
      <c r="F166" s="502">
        <f>(F165+F150+F135+F121+F106)/5</f>
        <v>598.048</v>
      </c>
      <c r="G166" s="504"/>
      <c r="H166" s="357"/>
    </row>
    <row r="167" spans="1:8" x14ac:dyDescent="0.3">
      <c r="A167" s="358"/>
      <c r="B167" s="336"/>
      <c r="C167" s="502"/>
      <c r="D167" s="502"/>
      <c r="E167" s="502"/>
      <c r="F167" s="502"/>
      <c r="G167" s="271"/>
    </row>
    <row r="168" spans="1:8" x14ac:dyDescent="0.3">
      <c r="A168" s="435" t="s">
        <v>139</v>
      </c>
      <c r="B168" s="436">
        <v>500</v>
      </c>
      <c r="C168" s="437" t="s">
        <v>140</v>
      </c>
      <c r="D168" s="437" t="s">
        <v>141</v>
      </c>
      <c r="E168" s="437" t="s">
        <v>142</v>
      </c>
      <c r="F168" s="438" t="s">
        <v>143</v>
      </c>
      <c r="G168" s="271"/>
    </row>
    <row r="169" spans="1:8" x14ac:dyDescent="0.3">
      <c r="A169" s="360" t="s">
        <v>144</v>
      </c>
      <c r="B169" s="361"/>
      <c r="C169" s="362">
        <v>20.486000000000001</v>
      </c>
      <c r="D169" s="362">
        <v>18.527000000000001</v>
      </c>
      <c r="E169" s="362">
        <v>84.839999999999989</v>
      </c>
      <c r="F169" s="362">
        <v>593.899</v>
      </c>
    </row>
    <row r="170" spans="1:8" ht="31.5" thickBot="1" x14ac:dyDescent="0.35">
      <c r="A170" s="364" t="s">
        <v>145</v>
      </c>
      <c r="B170" s="365"/>
      <c r="C170" s="366">
        <v>26.605194805194806</v>
      </c>
      <c r="D170" s="366">
        <v>23.451898734177217</v>
      </c>
      <c r="E170" s="366">
        <v>25.325373134328355</v>
      </c>
      <c r="F170" s="366">
        <v>25.272297872340424</v>
      </c>
      <c r="G170" s="510"/>
    </row>
    <row r="171" spans="1:8" ht="46.5" thickBot="1" x14ac:dyDescent="0.35">
      <c r="A171" s="367" t="s">
        <v>10</v>
      </c>
      <c r="B171" s="368"/>
      <c r="C171" s="369">
        <v>77</v>
      </c>
      <c r="D171" s="369">
        <v>79</v>
      </c>
      <c r="E171" s="369">
        <v>335</v>
      </c>
      <c r="F171" s="369">
        <v>2350</v>
      </c>
    </row>
    <row r="172" spans="1:8" x14ac:dyDescent="0.3">
      <c r="A172" s="370" t="s">
        <v>11</v>
      </c>
      <c r="B172" s="371"/>
      <c r="C172" s="372"/>
      <c r="D172" s="372"/>
      <c r="E172" s="373" t="s">
        <v>12</v>
      </c>
      <c r="F172" s="374"/>
    </row>
    <row r="173" spans="1:8" x14ac:dyDescent="0.3">
      <c r="A173" s="375"/>
      <c r="B173" s="376"/>
      <c r="C173" s="377" t="s">
        <v>128</v>
      </c>
      <c r="D173" s="377">
        <v>25.272297872340424</v>
      </c>
      <c r="E173" s="377" t="s">
        <v>146</v>
      </c>
      <c r="F173" s="374"/>
    </row>
    <row r="174" spans="1:8" ht="51.75" customHeight="1" x14ac:dyDescent="0.3">
      <c r="A174" s="590" t="s">
        <v>18</v>
      </c>
      <c r="B174" s="590"/>
      <c r="C174" s="590"/>
      <c r="D174" s="590"/>
      <c r="E174" s="590"/>
      <c r="F174" s="590"/>
      <c r="G174" s="573"/>
      <c r="H174" s="573"/>
    </row>
    <row r="175" spans="1:8" ht="55.5" customHeight="1" x14ac:dyDescent="0.3">
      <c r="A175" s="596" t="s">
        <v>82</v>
      </c>
      <c r="B175" s="596"/>
      <c r="C175" s="596"/>
      <c r="D175" s="596"/>
      <c r="E175" s="590"/>
      <c r="F175" s="590"/>
      <c r="G175" s="590"/>
      <c r="H175" s="573"/>
    </row>
    <row r="176" spans="1:8" ht="35.25" customHeight="1" x14ac:dyDescent="0.3">
      <c r="A176" s="590" t="s">
        <v>33</v>
      </c>
      <c r="B176" s="590"/>
      <c r="C176" s="590"/>
      <c r="D176" s="590"/>
      <c r="E176" s="590"/>
      <c r="F176" s="590"/>
      <c r="G176" s="589"/>
      <c r="H176" s="573"/>
    </row>
    <row r="177" spans="1:8" x14ac:dyDescent="0.3">
      <c r="A177" s="590" t="s">
        <v>26</v>
      </c>
      <c r="B177" s="590"/>
      <c r="C177" s="590"/>
      <c r="D177" s="590"/>
      <c r="E177" s="590"/>
      <c r="F177" s="590"/>
      <c r="G177" s="573"/>
      <c r="H177" s="294"/>
    </row>
  </sheetData>
  <mergeCells count="35">
    <mergeCell ref="A10:H10"/>
    <mergeCell ref="A5:H5"/>
    <mergeCell ref="A6:H6"/>
    <mergeCell ref="A7:H7"/>
    <mergeCell ref="A8:H8"/>
    <mergeCell ref="A9:H9"/>
    <mergeCell ref="C66:E66"/>
    <mergeCell ref="A11:H11"/>
    <mergeCell ref="A12:H12"/>
    <mergeCell ref="A13:H13"/>
    <mergeCell ref="A14:H14"/>
    <mergeCell ref="C21:E21"/>
    <mergeCell ref="H21:H23"/>
    <mergeCell ref="A24:G24"/>
    <mergeCell ref="C36:E36"/>
    <mergeCell ref="A39:G39"/>
    <mergeCell ref="C51:E51"/>
    <mergeCell ref="A54:G54"/>
    <mergeCell ref="C156:E156"/>
    <mergeCell ref="A69:G69"/>
    <mergeCell ref="C82:E82"/>
    <mergeCell ref="C85:D85"/>
    <mergeCell ref="C97:E97"/>
    <mergeCell ref="A100:G100"/>
    <mergeCell ref="C112:E112"/>
    <mergeCell ref="A115:G115"/>
    <mergeCell ref="C127:E127"/>
    <mergeCell ref="A130:G130"/>
    <mergeCell ref="C141:E141"/>
    <mergeCell ref="A144:G144"/>
    <mergeCell ref="A159:G159"/>
    <mergeCell ref="A174:H174"/>
    <mergeCell ref="A175:H175"/>
    <mergeCell ref="A176:H176"/>
    <mergeCell ref="A177:G17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opLeftCell="A55" workbookViewId="0">
      <selection activeCell="A37" sqref="A37"/>
    </sheetView>
  </sheetViews>
  <sheetFormatPr defaultRowHeight="18.75" x14ac:dyDescent="0.3"/>
  <cols>
    <col min="1" max="1" width="34.5703125" style="30" customWidth="1"/>
    <col min="2" max="2" width="9.85546875" style="31" customWidth="1"/>
    <col min="3" max="3" width="12.7109375" style="32" customWidth="1"/>
    <col min="4" max="4" width="16.28515625" style="32" customWidth="1"/>
    <col min="5" max="5" width="18.5703125" style="32" customWidth="1"/>
    <col min="6" max="6" width="17.5703125" style="32" customWidth="1"/>
    <col min="7" max="7" width="14.28515625" style="47" customWidth="1"/>
    <col min="8" max="8" width="9.140625" style="170"/>
    <col min="9" max="9" width="9.140625" style="30"/>
  </cols>
  <sheetData>
    <row r="1" spans="1:9" s="163" customFormat="1" ht="19.5" customHeight="1" x14ac:dyDescent="0.3">
      <c r="A1" s="289" t="s">
        <v>122</v>
      </c>
      <c r="B1" s="290"/>
      <c r="C1" s="291"/>
      <c r="D1" s="291"/>
      <c r="E1" s="292"/>
      <c r="F1" s="291"/>
      <c r="G1" s="498" t="s">
        <v>123</v>
      </c>
      <c r="H1" s="293"/>
      <c r="I1" s="294"/>
    </row>
    <row r="2" spans="1:9" s="163" customFormat="1" ht="19.5" customHeight="1" x14ac:dyDescent="0.3">
      <c r="A2" s="289" t="s">
        <v>124</v>
      </c>
      <c r="B2" s="290"/>
      <c r="C2" s="291"/>
      <c r="D2" s="291"/>
      <c r="E2" s="292"/>
      <c r="F2" s="291"/>
      <c r="G2" s="498" t="s">
        <v>196</v>
      </c>
      <c r="H2" s="293"/>
      <c r="I2" s="294"/>
    </row>
    <row r="3" spans="1:9" s="163" customFormat="1" ht="19.5" customHeight="1" x14ac:dyDescent="0.3">
      <c r="A3" s="295" t="s">
        <v>125</v>
      </c>
      <c r="B3" s="290"/>
      <c r="C3" s="291"/>
      <c r="D3" s="291"/>
      <c r="E3" s="292"/>
      <c r="F3" s="291"/>
      <c r="G3" s="498" t="s">
        <v>201</v>
      </c>
      <c r="H3" s="296"/>
      <c r="I3" s="294"/>
    </row>
    <row r="5" spans="1:9" ht="87.75" customHeight="1" x14ac:dyDescent="0.3">
      <c r="A5" s="615" t="s">
        <v>88</v>
      </c>
      <c r="B5" s="615"/>
      <c r="C5" s="615"/>
      <c r="D5" s="615"/>
      <c r="E5" s="615"/>
      <c r="F5" s="615"/>
      <c r="G5" s="601"/>
      <c r="H5" s="142"/>
      <c r="I5" s="28"/>
    </row>
    <row r="6" spans="1:9" ht="51" customHeight="1" x14ac:dyDescent="0.3">
      <c r="A6" s="627" t="s">
        <v>114</v>
      </c>
      <c r="B6" s="627"/>
      <c r="C6" s="627"/>
      <c r="D6" s="627"/>
      <c r="E6" s="599"/>
      <c r="F6" s="599"/>
      <c r="G6" s="599"/>
      <c r="H6" s="601"/>
      <c r="I6" s="29"/>
    </row>
    <row r="7" spans="1:9" ht="30.75" customHeight="1" x14ac:dyDescent="0.3">
      <c r="A7" s="627" t="s">
        <v>115</v>
      </c>
      <c r="B7" s="627"/>
      <c r="C7" s="627"/>
      <c r="D7" s="627"/>
      <c r="E7" s="627"/>
      <c r="F7" s="627"/>
      <c r="G7" s="627"/>
      <c r="H7" s="601"/>
      <c r="I7" s="29"/>
    </row>
    <row r="8" spans="1:9" ht="15.75" customHeight="1" x14ac:dyDescent="0.25">
      <c r="A8" s="627" t="s">
        <v>116</v>
      </c>
      <c r="B8" s="627"/>
      <c r="C8" s="627"/>
      <c r="D8" s="627"/>
      <c r="E8" s="627"/>
      <c r="F8" s="627"/>
      <c r="G8" s="627"/>
      <c r="H8" s="601"/>
      <c r="I8" s="3"/>
    </row>
    <row r="9" spans="1:9" ht="15.75" customHeight="1" x14ac:dyDescent="0.25">
      <c r="A9" s="627" t="s">
        <v>117</v>
      </c>
      <c r="B9" s="627"/>
      <c r="C9" s="627"/>
      <c r="D9" s="627"/>
      <c r="E9" s="627"/>
      <c r="F9" s="627"/>
      <c r="G9" s="627"/>
      <c r="H9" s="601"/>
      <c r="I9" s="3"/>
    </row>
    <row r="10" spans="1:9" ht="15.75" customHeight="1" x14ac:dyDescent="0.25">
      <c r="A10" s="627" t="s">
        <v>118</v>
      </c>
      <c r="B10" s="627"/>
      <c r="C10" s="627"/>
      <c r="D10" s="627"/>
      <c r="E10" s="627"/>
      <c r="F10" s="627"/>
      <c r="G10" s="627"/>
      <c r="H10" s="601"/>
      <c r="I10" s="3"/>
    </row>
    <row r="11" spans="1:9" ht="15.75" x14ac:dyDescent="0.25">
      <c r="A11" s="598" t="s">
        <v>119</v>
      </c>
      <c r="B11" s="599"/>
      <c r="C11" s="599"/>
      <c r="D11" s="599"/>
      <c r="E11" s="599"/>
      <c r="F11" s="600"/>
      <c r="G11" s="600"/>
      <c r="H11" s="601"/>
      <c r="I11" s="3"/>
    </row>
    <row r="12" spans="1:9" ht="15.75" customHeight="1" x14ac:dyDescent="0.25">
      <c r="A12" s="602" t="s">
        <v>120</v>
      </c>
      <c r="B12" s="603"/>
      <c r="C12" s="603"/>
      <c r="D12" s="603"/>
      <c r="E12" s="603"/>
      <c r="F12" s="604"/>
      <c r="G12" s="604"/>
      <c r="H12" s="601"/>
      <c r="I12" s="3"/>
    </row>
    <row r="13" spans="1:9" ht="15.75" customHeight="1" x14ac:dyDescent="0.25">
      <c r="A13" s="599" t="s">
        <v>33</v>
      </c>
      <c r="B13" s="599"/>
      <c r="C13" s="599"/>
      <c r="D13" s="599"/>
      <c r="E13" s="609"/>
      <c r="F13" s="604"/>
      <c r="G13" s="604"/>
      <c r="H13" s="601"/>
      <c r="I13" s="3"/>
    </row>
    <row r="14" spans="1:9" s="3" customFormat="1" ht="19.5" customHeight="1" x14ac:dyDescent="0.25">
      <c r="A14" s="599" t="s">
        <v>121</v>
      </c>
      <c r="B14" s="599"/>
      <c r="C14" s="599"/>
      <c r="D14" s="599"/>
      <c r="E14" s="603"/>
      <c r="F14" s="604"/>
      <c r="G14" s="604"/>
      <c r="H14" s="601"/>
    </row>
    <row r="15" spans="1:9" s="3" customFormat="1" ht="19.5" customHeight="1" x14ac:dyDescent="0.25">
      <c r="A15" s="284"/>
      <c r="B15" s="284"/>
      <c r="C15" s="284"/>
      <c r="D15" s="284"/>
      <c r="E15" s="287"/>
      <c r="F15" s="288"/>
      <c r="G15" s="288"/>
      <c r="H15" s="512"/>
    </row>
    <row r="16" spans="1:9" s="163" customFormat="1" ht="19.5" customHeight="1" x14ac:dyDescent="0.3">
      <c r="A16" s="289" t="s">
        <v>122</v>
      </c>
      <c r="B16" s="290"/>
      <c r="C16" s="291"/>
      <c r="D16" s="291"/>
      <c r="E16" s="292"/>
      <c r="F16" s="291"/>
      <c r="G16" s="498" t="s">
        <v>123</v>
      </c>
      <c r="H16" s="293"/>
      <c r="I16" s="294"/>
    </row>
    <row r="17" spans="1:9" s="163" customFormat="1" ht="19.5" customHeight="1" x14ac:dyDescent="0.3">
      <c r="A17" s="289" t="s">
        <v>124</v>
      </c>
      <c r="B17" s="290"/>
      <c r="C17" s="291"/>
      <c r="D17" s="291"/>
      <c r="E17" s="292"/>
      <c r="F17" s="291"/>
      <c r="G17" s="498" t="s">
        <v>196</v>
      </c>
      <c r="H17" s="293"/>
      <c r="I17" s="294"/>
    </row>
    <row r="18" spans="1:9" s="163" customFormat="1" ht="19.5" customHeight="1" x14ac:dyDescent="0.3">
      <c r="A18" s="295" t="s">
        <v>125</v>
      </c>
      <c r="B18" s="290"/>
      <c r="C18" s="291"/>
      <c r="D18" s="291"/>
      <c r="E18" s="292"/>
      <c r="F18" s="291"/>
      <c r="G18" s="498" t="s">
        <v>201</v>
      </c>
      <c r="H18" s="296"/>
      <c r="I18" s="294"/>
    </row>
    <row r="19" spans="1:9" x14ac:dyDescent="0.3">
      <c r="I19" s="3"/>
    </row>
    <row r="20" spans="1:9" ht="15" customHeight="1" x14ac:dyDescent="0.3">
      <c r="A20" s="35" t="s">
        <v>25</v>
      </c>
      <c r="B20" s="57" t="s">
        <v>24</v>
      </c>
      <c r="C20" s="653" t="s">
        <v>1</v>
      </c>
      <c r="D20" s="654"/>
      <c r="E20" s="655"/>
      <c r="F20" s="134" t="s">
        <v>2</v>
      </c>
      <c r="G20" s="94" t="s">
        <v>0</v>
      </c>
      <c r="H20" s="143" t="s">
        <v>112</v>
      </c>
      <c r="I20" s="3"/>
    </row>
    <row r="21" spans="1:9" ht="15" customHeight="1" x14ac:dyDescent="0.3">
      <c r="A21" s="35"/>
      <c r="B21" s="57"/>
      <c r="C21" s="134" t="s">
        <v>3</v>
      </c>
      <c r="D21" s="134" t="s">
        <v>4</v>
      </c>
      <c r="E21" s="134" t="s">
        <v>5</v>
      </c>
      <c r="F21" s="56"/>
      <c r="G21" s="95"/>
      <c r="H21" s="144" t="s">
        <v>113</v>
      </c>
      <c r="I21" s="3"/>
    </row>
    <row r="22" spans="1:9" ht="15" customHeight="1" x14ac:dyDescent="0.25">
      <c r="A22" s="52" t="s">
        <v>19</v>
      </c>
      <c r="B22" s="35"/>
      <c r="C22" s="35"/>
      <c r="D22" s="35"/>
      <c r="E22" s="35"/>
      <c r="F22" s="35"/>
      <c r="G22" s="96"/>
      <c r="H22" s="222"/>
      <c r="I22" s="3"/>
    </row>
    <row r="23" spans="1:9" ht="15" customHeight="1" x14ac:dyDescent="0.25">
      <c r="A23" s="656" t="s">
        <v>6</v>
      </c>
      <c r="B23" s="657"/>
      <c r="C23" s="657"/>
      <c r="D23" s="657"/>
      <c r="E23" s="657"/>
      <c r="F23" s="657"/>
      <c r="G23" s="658"/>
      <c r="H23" s="222"/>
      <c r="I23" s="3"/>
    </row>
    <row r="24" spans="1:9" ht="15" customHeight="1" x14ac:dyDescent="0.25">
      <c r="A24" s="4" t="s">
        <v>46</v>
      </c>
      <c r="B24" s="76">
        <v>100</v>
      </c>
      <c r="C24" s="80">
        <v>0.8</v>
      </c>
      <c r="D24" s="80">
        <v>0.1</v>
      </c>
      <c r="E24" s="80">
        <v>1.7</v>
      </c>
      <c r="F24" s="80">
        <v>10</v>
      </c>
      <c r="G24" s="237" t="s">
        <v>45</v>
      </c>
      <c r="H24" s="220">
        <v>20</v>
      </c>
      <c r="I24" s="3"/>
    </row>
    <row r="25" spans="1:9" ht="15.75" customHeight="1" x14ac:dyDescent="0.25">
      <c r="A25" s="12" t="s">
        <v>16</v>
      </c>
      <c r="B25" s="77">
        <v>250</v>
      </c>
      <c r="C25" s="13">
        <v>1.8</v>
      </c>
      <c r="D25" s="13">
        <v>4.93</v>
      </c>
      <c r="E25" s="13">
        <v>10.94</v>
      </c>
      <c r="F25" s="13">
        <v>95.33</v>
      </c>
      <c r="G25" s="238" t="s">
        <v>47</v>
      </c>
      <c r="H25" s="220">
        <v>15</v>
      </c>
      <c r="I25" s="3"/>
    </row>
    <row r="26" spans="1:9" ht="31.5" x14ac:dyDescent="0.25">
      <c r="A26" s="75" t="s">
        <v>91</v>
      </c>
      <c r="B26" s="76">
        <v>120</v>
      </c>
      <c r="C26" s="80">
        <v>10.18</v>
      </c>
      <c r="D26" s="80">
        <v>11.33</v>
      </c>
      <c r="E26" s="80">
        <v>7.07</v>
      </c>
      <c r="F26" s="80">
        <v>147.85</v>
      </c>
      <c r="G26" s="238" t="s">
        <v>92</v>
      </c>
      <c r="H26" s="220">
        <v>36</v>
      </c>
      <c r="I26" s="3"/>
    </row>
    <row r="27" spans="1:9" ht="12.75" customHeight="1" x14ac:dyDescent="0.25">
      <c r="A27" s="4" t="s">
        <v>14</v>
      </c>
      <c r="B27" s="5">
        <v>180</v>
      </c>
      <c r="C27" s="78">
        <v>9.9600000000000009</v>
      </c>
      <c r="D27" s="78">
        <v>7.56</v>
      </c>
      <c r="E27" s="78">
        <v>43.2</v>
      </c>
      <c r="F27" s="78">
        <v>280.44</v>
      </c>
      <c r="G27" s="239" t="s">
        <v>48</v>
      </c>
      <c r="H27" s="220">
        <v>15</v>
      </c>
      <c r="I27" s="3"/>
    </row>
    <row r="28" spans="1:9" ht="12.75" customHeight="1" x14ac:dyDescent="0.25">
      <c r="A28" s="4" t="s">
        <v>35</v>
      </c>
      <c r="B28" s="5">
        <v>200</v>
      </c>
      <c r="C28" s="6">
        <v>0.16</v>
      </c>
      <c r="D28" s="6">
        <v>0.16</v>
      </c>
      <c r="E28" s="6">
        <v>27.88</v>
      </c>
      <c r="F28" s="6">
        <v>114.6</v>
      </c>
      <c r="G28" s="238" t="s">
        <v>44</v>
      </c>
      <c r="H28" s="220">
        <v>12</v>
      </c>
      <c r="I28" s="25"/>
    </row>
    <row r="29" spans="1:9" ht="15.75" x14ac:dyDescent="0.25">
      <c r="A29" s="8" t="s">
        <v>34</v>
      </c>
      <c r="B29" s="73">
        <v>40</v>
      </c>
      <c r="C29" s="74">
        <v>3.16</v>
      </c>
      <c r="D29" s="74">
        <v>0.4</v>
      </c>
      <c r="E29" s="74">
        <v>19.32</v>
      </c>
      <c r="F29" s="74">
        <v>93.52</v>
      </c>
      <c r="G29" s="238" t="s">
        <v>42</v>
      </c>
      <c r="H29" s="220">
        <v>3.2</v>
      </c>
      <c r="I29" s="3"/>
    </row>
    <row r="30" spans="1:9" ht="31.5" x14ac:dyDescent="0.25">
      <c r="A30" s="82" t="s">
        <v>49</v>
      </c>
      <c r="B30" s="81">
        <v>30</v>
      </c>
      <c r="C30" s="74">
        <v>1.68</v>
      </c>
      <c r="D30" s="74">
        <v>0.33</v>
      </c>
      <c r="E30" s="74">
        <v>14.82</v>
      </c>
      <c r="F30" s="74">
        <v>68.97</v>
      </c>
      <c r="G30" s="240" t="s">
        <v>43</v>
      </c>
      <c r="H30" s="220">
        <v>3</v>
      </c>
      <c r="I30" s="3"/>
    </row>
    <row r="31" spans="1:9" ht="15.75" x14ac:dyDescent="0.25">
      <c r="A31" s="64" t="s">
        <v>7</v>
      </c>
      <c r="B31" s="9">
        <f>SUM(B24:B30)</f>
        <v>920</v>
      </c>
      <c r="C31" s="10">
        <f>SUM(C24:C30)</f>
        <v>27.740000000000002</v>
      </c>
      <c r="D31" s="10">
        <f t="shared" ref="D31:F31" si="0">SUM(D24:D30)</f>
        <v>24.809999999999995</v>
      </c>
      <c r="E31" s="10">
        <f t="shared" si="0"/>
        <v>124.93</v>
      </c>
      <c r="F31" s="10">
        <f t="shared" si="0"/>
        <v>810.71</v>
      </c>
      <c r="G31" s="97"/>
      <c r="H31" s="220">
        <f>SUM(H24:H30)</f>
        <v>104.2</v>
      </c>
      <c r="I31" s="3"/>
    </row>
    <row r="32" spans="1:9" s="3" customFormat="1" ht="19.5" customHeight="1" x14ac:dyDescent="0.25">
      <c r="A32" s="494"/>
      <c r="B32" s="495"/>
      <c r="C32" s="496"/>
      <c r="D32" s="496"/>
      <c r="E32" s="496"/>
      <c r="F32" s="496"/>
      <c r="G32" s="497"/>
      <c r="H32" s="222"/>
    </row>
    <row r="33" spans="1:9" s="163" customFormat="1" ht="19.5" customHeight="1" x14ac:dyDescent="0.3">
      <c r="A33" s="289" t="s">
        <v>122</v>
      </c>
      <c r="B33" s="290"/>
      <c r="C33" s="291"/>
      <c r="D33" s="291"/>
      <c r="E33" s="292"/>
      <c r="F33" s="291"/>
      <c r="G33" s="498" t="s">
        <v>123</v>
      </c>
      <c r="H33" s="293"/>
      <c r="I33" s="294"/>
    </row>
    <row r="34" spans="1:9" s="163" customFormat="1" ht="19.5" customHeight="1" x14ac:dyDescent="0.3">
      <c r="A34" s="289" t="s">
        <v>124</v>
      </c>
      <c r="B34" s="290"/>
      <c r="C34" s="291"/>
      <c r="D34" s="291"/>
      <c r="E34" s="292"/>
      <c r="F34" s="291"/>
      <c r="G34" s="498" t="s">
        <v>196</v>
      </c>
      <c r="H34" s="293"/>
      <c r="I34" s="294"/>
    </row>
    <row r="35" spans="1:9" s="163" customFormat="1" ht="19.5" customHeight="1" x14ac:dyDescent="0.3">
      <c r="A35" s="295" t="s">
        <v>125</v>
      </c>
      <c r="B35" s="290"/>
      <c r="C35" s="291"/>
      <c r="D35" s="291"/>
      <c r="E35" s="292"/>
      <c r="F35" s="291"/>
      <c r="G35" s="498" t="s">
        <v>201</v>
      </c>
      <c r="H35" s="296"/>
      <c r="I35" s="294"/>
    </row>
    <row r="36" spans="1:9" s="29" customFormat="1" ht="42.75" customHeight="1" x14ac:dyDescent="0.3">
      <c r="A36" s="35" t="s">
        <v>25</v>
      </c>
      <c r="B36" s="57" t="s">
        <v>24</v>
      </c>
      <c r="C36" s="597" t="s">
        <v>1</v>
      </c>
      <c r="D36" s="597"/>
      <c r="E36" s="597"/>
      <c r="F36" s="513" t="s">
        <v>2</v>
      </c>
      <c r="G36" s="136" t="s">
        <v>0</v>
      </c>
      <c r="H36" s="143" t="s">
        <v>112</v>
      </c>
    </row>
    <row r="37" spans="1:9" s="29" customFormat="1" ht="20.25" customHeight="1" x14ac:dyDescent="0.3">
      <c r="A37" s="35"/>
      <c r="B37" s="57"/>
      <c r="C37" s="513" t="s">
        <v>3</v>
      </c>
      <c r="D37" s="513" t="s">
        <v>4</v>
      </c>
      <c r="E37" s="513" t="s">
        <v>5</v>
      </c>
      <c r="F37" s="56"/>
      <c r="G37" s="137"/>
      <c r="H37" s="144" t="s">
        <v>113</v>
      </c>
    </row>
    <row r="38" spans="1:9" s="179" customFormat="1" ht="15.75" x14ac:dyDescent="0.25">
      <c r="A38" s="84" t="s">
        <v>212</v>
      </c>
      <c r="B38" s="84"/>
      <c r="C38" s="84"/>
      <c r="D38" s="84"/>
      <c r="E38" s="84"/>
      <c r="F38" s="84"/>
      <c r="G38" s="99"/>
      <c r="H38" s="221"/>
      <c r="I38" s="3"/>
    </row>
    <row r="39" spans="1:9" s="179" customFormat="1" ht="15.75" x14ac:dyDescent="0.25">
      <c r="A39" s="610" t="s">
        <v>6</v>
      </c>
      <c r="B39" s="613"/>
      <c r="C39" s="613"/>
      <c r="D39" s="613"/>
      <c r="E39" s="613"/>
      <c r="F39" s="613"/>
      <c r="G39" s="614"/>
      <c r="H39" s="221"/>
      <c r="I39" s="25"/>
    </row>
    <row r="40" spans="1:9" ht="31.5" x14ac:dyDescent="0.25">
      <c r="A40" s="121" t="s">
        <v>54</v>
      </c>
      <c r="B40" s="122">
        <v>100</v>
      </c>
      <c r="C40" s="123">
        <v>1.7</v>
      </c>
      <c r="D40" s="123">
        <v>5</v>
      </c>
      <c r="E40" s="123">
        <v>8.4600000000000009</v>
      </c>
      <c r="F40" s="123">
        <v>85.7</v>
      </c>
      <c r="G40" s="243" t="s">
        <v>55</v>
      </c>
      <c r="H40" s="220">
        <v>20</v>
      </c>
      <c r="I40" s="25"/>
    </row>
    <row r="41" spans="1:9" ht="47.25" x14ac:dyDescent="0.25">
      <c r="A41" s="19" t="s">
        <v>32</v>
      </c>
      <c r="B41" s="91">
        <v>250</v>
      </c>
      <c r="C41" s="80">
        <v>6.45</v>
      </c>
      <c r="D41" s="80">
        <v>7.22</v>
      </c>
      <c r="E41" s="80">
        <v>23.12</v>
      </c>
      <c r="F41" s="80">
        <v>183.02</v>
      </c>
      <c r="G41" s="245" t="s">
        <v>53</v>
      </c>
      <c r="H41" s="220">
        <v>15</v>
      </c>
      <c r="I41" s="25"/>
    </row>
    <row r="42" spans="1:9" s="25" customFormat="1" ht="31.5" x14ac:dyDescent="0.25">
      <c r="A42" s="121" t="s">
        <v>200</v>
      </c>
      <c r="B42" s="110">
        <v>100</v>
      </c>
      <c r="C42" s="105">
        <v>14.11</v>
      </c>
      <c r="D42" s="105">
        <v>9.8800000000000008</v>
      </c>
      <c r="E42" s="105">
        <v>7.5</v>
      </c>
      <c r="F42" s="105">
        <v>175.36</v>
      </c>
      <c r="G42" s="242" t="s">
        <v>199</v>
      </c>
      <c r="H42" s="93">
        <v>36</v>
      </c>
    </row>
    <row r="43" spans="1:9" s="179" customFormat="1" ht="15.75" x14ac:dyDescent="0.25">
      <c r="A43" s="121" t="s">
        <v>90</v>
      </c>
      <c r="B43" s="110">
        <v>180</v>
      </c>
      <c r="C43" s="123">
        <v>3.64</v>
      </c>
      <c r="D43" s="123">
        <v>7.13</v>
      </c>
      <c r="E43" s="123">
        <v>25.17</v>
      </c>
      <c r="F43" s="123">
        <v>189</v>
      </c>
      <c r="G43" s="259" t="s">
        <v>109</v>
      </c>
      <c r="H43" s="469">
        <v>15</v>
      </c>
      <c r="I43" s="25"/>
    </row>
    <row r="44" spans="1:9" ht="15.75" x14ac:dyDescent="0.25">
      <c r="A44" s="18" t="s">
        <v>29</v>
      </c>
      <c r="B44" s="17">
        <v>200</v>
      </c>
      <c r="C44" s="7">
        <v>0.5</v>
      </c>
      <c r="D44" s="7">
        <v>0</v>
      </c>
      <c r="E44" s="7">
        <v>19.8</v>
      </c>
      <c r="F44" s="7">
        <v>81</v>
      </c>
      <c r="G44" s="246" t="s">
        <v>63</v>
      </c>
      <c r="H44" s="152">
        <v>12</v>
      </c>
      <c r="I44" s="25"/>
    </row>
    <row r="45" spans="1:9" ht="15.75" x14ac:dyDescent="0.25">
      <c r="A45" s="8" t="s">
        <v>34</v>
      </c>
      <c r="B45" s="73">
        <v>40</v>
      </c>
      <c r="C45" s="74">
        <v>3.16</v>
      </c>
      <c r="D45" s="74">
        <v>0.4</v>
      </c>
      <c r="E45" s="74">
        <v>19.32</v>
      </c>
      <c r="F45" s="74">
        <v>93.52</v>
      </c>
      <c r="G45" s="238" t="s">
        <v>42</v>
      </c>
      <c r="H45" s="220">
        <v>3.2</v>
      </c>
      <c r="I45" s="25"/>
    </row>
    <row r="46" spans="1:9" ht="31.5" x14ac:dyDescent="0.25">
      <c r="A46" s="82" t="s">
        <v>49</v>
      </c>
      <c r="B46" s="81">
        <v>30</v>
      </c>
      <c r="C46" s="74">
        <v>1.68</v>
      </c>
      <c r="D46" s="74">
        <v>0.33</v>
      </c>
      <c r="E46" s="74">
        <v>14.82</v>
      </c>
      <c r="F46" s="74">
        <v>68.97</v>
      </c>
      <c r="G46" s="240" t="s">
        <v>43</v>
      </c>
      <c r="H46" s="220">
        <v>3</v>
      </c>
      <c r="I46" s="3"/>
    </row>
    <row r="47" spans="1:9" ht="15.75" x14ac:dyDescent="0.25">
      <c r="A47" s="65" t="s">
        <v>7</v>
      </c>
      <c r="B47" s="22">
        <f>SUM(B40:B46)</f>
        <v>900</v>
      </c>
      <c r="C47" s="71">
        <f>SUM(C40:C46)</f>
        <v>31.24</v>
      </c>
      <c r="D47" s="71">
        <f t="shared" ref="D47:F47" si="1">SUM(D40:D46)</f>
        <v>29.959999999999997</v>
      </c>
      <c r="E47" s="71">
        <f t="shared" si="1"/>
        <v>118.19</v>
      </c>
      <c r="F47" s="71">
        <f t="shared" si="1"/>
        <v>876.57</v>
      </c>
      <c r="G47" s="96"/>
      <c r="H47" s="220">
        <f>SUM(H40:H46)</f>
        <v>104.2</v>
      </c>
      <c r="I47" s="25"/>
    </row>
    <row r="48" spans="1:9" s="3" customFormat="1" ht="19.5" customHeight="1" x14ac:dyDescent="0.25">
      <c r="A48" s="494"/>
      <c r="B48" s="495"/>
      <c r="C48" s="496"/>
      <c r="D48" s="496"/>
      <c r="E48" s="496"/>
      <c r="F48" s="496"/>
      <c r="G48" s="497"/>
      <c r="H48" s="222"/>
    </row>
    <row r="49" spans="1:9" s="163" customFormat="1" ht="19.5" customHeight="1" x14ac:dyDescent="0.3">
      <c r="A49" s="289" t="s">
        <v>122</v>
      </c>
      <c r="B49" s="290"/>
      <c r="C49" s="291"/>
      <c r="D49" s="291"/>
      <c r="E49" s="292"/>
      <c r="F49" s="291"/>
      <c r="G49" s="498" t="s">
        <v>123</v>
      </c>
      <c r="H49" s="293"/>
      <c r="I49" s="294"/>
    </row>
    <row r="50" spans="1:9" s="163" customFormat="1" ht="19.5" customHeight="1" x14ac:dyDescent="0.3">
      <c r="A50" s="289" t="s">
        <v>124</v>
      </c>
      <c r="B50" s="290"/>
      <c r="C50" s="291"/>
      <c r="D50" s="291"/>
      <c r="E50" s="292"/>
      <c r="F50" s="291"/>
      <c r="G50" s="498" t="s">
        <v>196</v>
      </c>
      <c r="H50" s="293"/>
      <c r="I50" s="294"/>
    </row>
    <row r="51" spans="1:9" s="163" customFormat="1" ht="19.5" customHeight="1" x14ac:dyDescent="0.3">
      <c r="A51" s="295" t="s">
        <v>125</v>
      </c>
      <c r="B51" s="290"/>
      <c r="C51" s="291"/>
      <c r="D51" s="291"/>
      <c r="E51" s="292"/>
      <c r="F51" s="291"/>
      <c r="G51" s="498" t="s">
        <v>201</v>
      </c>
      <c r="H51" s="296"/>
      <c r="I51" s="294"/>
    </row>
    <row r="52" spans="1:9" s="29" customFormat="1" ht="42.75" customHeight="1" x14ac:dyDescent="0.3">
      <c r="A52" s="35" t="s">
        <v>25</v>
      </c>
      <c r="B52" s="57" t="s">
        <v>24</v>
      </c>
      <c r="C52" s="597" t="s">
        <v>1</v>
      </c>
      <c r="D52" s="597"/>
      <c r="E52" s="597"/>
      <c r="F52" s="513" t="s">
        <v>2</v>
      </c>
      <c r="G52" s="136" t="s">
        <v>0</v>
      </c>
      <c r="H52" s="143" t="s">
        <v>112</v>
      </c>
    </row>
    <row r="53" spans="1:9" s="29" customFormat="1" ht="24" customHeight="1" x14ac:dyDescent="0.3">
      <c r="A53" s="35"/>
      <c r="B53" s="57"/>
      <c r="C53" s="513" t="s">
        <v>3</v>
      </c>
      <c r="D53" s="513" t="s">
        <v>4</v>
      </c>
      <c r="E53" s="513" t="s">
        <v>5</v>
      </c>
      <c r="F53" s="56"/>
      <c r="G53" s="137"/>
      <c r="H53" s="144" t="s">
        <v>113</v>
      </c>
    </row>
    <row r="54" spans="1:9" ht="15.75" x14ac:dyDescent="0.25">
      <c r="A54" s="84" t="s">
        <v>21</v>
      </c>
      <c r="B54" s="84"/>
      <c r="C54" s="84"/>
      <c r="D54" s="84"/>
      <c r="E54" s="84"/>
      <c r="F54" s="84"/>
      <c r="G54" s="99"/>
      <c r="H54" s="223"/>
      <c r="I54" s="3"/>
    </row>
    <row r="55" spans="1:9" ht="15.75" x14ac:dyDescent="0.2">
      <c r="A55" s="610" t="s">
        <v>6</v>
      </c>
      <c r="B55" s="613"/>
      <c r="C55" s="613"/>
      <c r="D55" s="613"/>
      <c r="E55" s="613"/>
      <c r="F55" s="613"/>
      <c r="G55" s="614"/>
      <c r="H55" s="148"/>
      <c r="I55" s="25"/>
    </row>
    <row r="56" spans="1:9" ht="31.5" x14ac:dyDescent="0.25">
      <c r="A56" s="38" t="s">
        <v>57</v>
      </c>
      <c r="B56" s="104">
        <v>100</v>
      </c>
      <c r="C56" s="105">
        <v>2.73</v>
      </c>
      <c r="D56" s="105">
        <v>4.7</v>
      </c>
      <c r="E56" s="105">
        <v>14.54</v>
      </c>
      <c r="F56" s="105">
        <v>111</v>
      </c>
      <c r="G56" s="182" t="s">
        <v>58</v>
      </c>
      <c r="H56" s="152">
        <v>20</v>
      </c>
      <c r="I56" s="34"/>
    </row>
    <row r="57" spans="1:9" ht="15.75" x14ac:dyDescent="0.25">
      <c r="A57" s="38" t="s">
        <v>60</v>
      </c>
      <c r="B57" s="106">
        <v>250</v>
      </c>
      <c r="C57" s="107">
        <v>4.2300000000000004</v>
      </c>
      <c r="D57" s="107">
        <v>4.5</v>
      </c>
      <c r="E57" s="107">
        <v>13.55</v>
      </c>
      <c r="F57" s="107">
        <v>111.65</v>
      </c>
      <c r="G57" s="184" t="s">
        <v>59</v>
      </c>
      <c r="H57" s="152">
        <v>15</v>
      </c>
      <c r="I57" s="34"/>
    </row>
    <row r="58" spans="1:9" ht="31.5" x14ac:dyDescent="0.25">
      <c r="A58" s="75" t="s">
        <v>93</v>
      </c>
      <c r="B58" s="76">
        <v>120</v>
      </c>
      <c r="C58" s="80">
        <v>10.18</v>
      </c>
      <c r="D58" s="80">
        <v>11.33</v>
      </c>
      <c r="E58" s="80">
        <v>7.07</v>
      </c>
      <c r="F58" s="80">
        <v>147.85</v>
      </c>
      <c r="G58" s="238" t="s">
        <v>92</v>
      </c>
      <c r="H58" s="152">
        <v>36</v>
      </c>
      <c r="I58" s="34"/>
    </row>
    <row r="59" spans="1:9" ht="31.5" x14ac:dyDescent="0.25">
      <c r="A59" s="16" t="s">
        <v>62</v>
      </c>
      <c r="B59" s="15">
        <v>180</v>
      </c>
      <c r="C59" s="7">
        <v>6.48</v>
      </c>
      <c r="D59" s="7">
        <v>5.88</v>
      </c>
      <c r="E59" s="7">
        <v>39.35</v>
      </c>
      <c r="F59" s="7">
        <v>236.16</v>
      </c>
      <c r="G59" s="246" t="s">
        <v>61</v>
      </c>
      <c r="H59" s="152">
        <v>15</v>
      </c>
      <c r="I59" s="25"/>
    </row>
    <row r="60" spans="1:9" ht="15.75" x14ac:dyDescent="0.25">
      <c r="A60" s="18" t="s">
        <v>29</v>
      </c>
      <c r="B60" s="17">
        <v>200</v>
      </c>
      <c r="C60" s="7">
        <v>0.5</v>
      </c>
      <c r="D60" s="7">
        <v>0</v>
      </c>
      <c r="E60" s="7">
        <v>19.8</v>
      </c>
      <c r="F60" s="7">
        <v>81</v>
      </c>
      <c r="G60" s="246" t="s">
        <v>63</v>
      </c>
      <c r="H60" s="152">
        <v>12</v>
      </c>
      <c r="I60" s="3"/>
    </row>
    <row r="61" spans="1:9" ht="15.75" x14ac:dyDescent="0.25">
      <c r="A61" s="8" t="s">
        <v>34</v>
      </c>
      <c r="B61" s="73">
        <v>40</v>
      </c>
      <c r="C61" s="74">
        <v>3.16</v>
      </c>
      <c r="D61" s="74">
        <v>0.4</v>
      </c>
      <c r="E61" s="74">
        <v>19.32</v>
      </c>
      <c r="F61" s="74">
        <v>93.52</v>
      </c>
      <c r="G61" s="238" t="s">
        <v>42</v>
      </c>
      <c r="H61" s="220">
        <v>3.2</v>
      </c>
      <c r="I61" s="34"/>
    </row>
    <row r="62" spans="1:9" ht="31.5" x14ac:dyDescent="0.25">
      <c r="A62" s="82" t="s">
        <v>49</v>
      </c>
      <c r="B62" s="81">
        <v>30</v>
      </c>
      <c r="C62" s="74">
        <v>1.68</v>
      </c>
      <c r="D62" s="74">
        <v>0.33</v>
      </c>
      <c r="E62" s="74">
        <v>14.82</v>
      </c>
      <c r="F62" s="74">
        <v>68.97</v>
      </c>
      <c r="G62" s="240" t="s">
        <v>43</v>
      </c>
      <c r="H62" s="152">
        <v>3</v>
      </c>
      <c r="I62" s="34"/>
    </row>
    <row r="63" spans="1:9" ht="15.75" x14ac:dyDescent="0.25">
      <c r="A63" s="65" t="s">
        <v>7</v>
      </c>
      <c r="B63" s="22">
        <f>SUM(B56:B62)</f>
        <v>920</v>
      </c>
      <c r="C63" s="134">
        <f>SUM(C56:C62)</f>
        <v>28.96</v>
      </c>
      <c r="D63" s="134">
        <f>SUM(D56:D62)</f>
        <v>27.139999999999997</v>
      </c>
      <c r="E63" s="134">
        <f>SUM(E56:E62)</f>
        <v>128.44999999999999</v>
      </c>
      <c r="F63" s="134">
        <f>SUM(F56:F62)</f>
        <v>850.15</v>
      </c>
      <c r="G63" s="49"/>
      <c r="H63" s="220">
        <f>SUM(H56:H62)</f>
        <v>104.2</v>
      </c>
      <c r="I63" s="34"/>
    </row>
    <row r="64" spans="1:9" s="3" customFormat="1" ht="19.5" customHeight="1" x14ac:dyDescent="0.25">
      <c r="A64" s="494"/>
      <c r="B64" s="495"/>
      <c r="C64" s="496"/>
      <c r="D64" s="496"/>
      <c r="E64" s="496"/>
      <c r="F64" s="496"/>
      <c r="G64" s="497"/>
      <c r="H64" s="222"/>
    </row>
    <row r="65" spans="1:14" s="163" customFormat="1" ht="19.5" customHeight="1" x14ac:dyDescent="0.3">
      <c r="A65" s="289" t="s">
        <v>122</v>
      </c>
      <c r="B65" s="290"/>
      <c r="C65" s="291"/>
      <c r="D65" s="291"/>
      <c r="E65" s="292"/>
      <c r="F65" s="291"/>
      <c r="G65" s="498" t="s">
        <v>123</v>
      </c>
      <c r="H65" s="293"/>
      <c r="I65" s="294"/>
    </row>
    <row r="66" spans="1:14" s="163" customFormat="1" ht="19.5" customHeight="1" x14ac:dyDescent="0.3">
      <c r="A66" s="289" t="s">
        <v>124</v>
      </c>
      <c r="B66" s="290"/>
      <c r="C66" s="291"/>
      <c r="D66" s="291"/>
      <c r="E66" s="292"/>
      <c r="F66" s="291"/>
      <c r="G66" s="498" t="s">
        <v>196</v>
      </c>
      <c r="H66" s="293"/>
      <c r="I66" s="294"/>
    </row>
    <row r="67" spans="1:14" s="163" customFormat="1" ht="19.5" customHeight="1" x14ac:dyDescent="0.3">
      <c r="A67" s="295" t="s">
        <v>125</v>
      </c>
      <c r="B67" s="290"/>
      <c r="C67" s="291"/>
      <c r="D67" s="291"/>
      <c r="E67" s="292"/>
      <c r="F67" s="291"/>
      <c r="G67" s="498" t="s">
        <v>201</v>
      </c>
      <c r="H67" s="296"/>
      <c r="I67" s="294"/>
    </row>
    <row r="68" spans="1:14" s="29" customFormat="1" ht="42.75" customHeight="1" x14ac:dyDescent="0.3">
      <c r="A68" s="35" t="s">
        <v>25</v>
      </c>
      <c r="B68" s="57" t="s">
        <v>24</v>
      </c>
      <c r="C68" s="597" t="s">
        <v>1</v>
      </c>
      <c r="D68" s="597"/>
      <c r="E68" s="597"/>
      <c r="F68" s="513" t="s">
        <v>2</v>
      </c>
      <c r="G68" s="136" t="s">
        <v>0</v>
      </c>
      <c r="H68" s="143" t="s">
        <v>112</v>
      </c>
    </row>
    <row r="69" spans="1:14" s="29" customFormat="1" ht="24" customHeight="1" x14ac:dyDescent="0.3">
      <c r="A69" s="35"/>
      <c r="B69" s="57"/>
      <c r="C69" s="513" t="s">
        <v>3</v>
      </c>
      <c r="D69" s="513" t="s">
        <v>4</v>
      </c>
      <c r="E69" s="513" t="s">
        <v>5</v>
      </c>
      <c r="F69" s="56"/>
      <c r="G69" s="137"/>
      <c r="H69" s="144" t="s">
        <v>113</v>
      </c>
    </row>
    <row r="70" spans="1:14" s="179" customFormat="1" ht="15.75" x14ac:dyDescent="0.25">
      <c r="A70" s="84" t="s">
        <v>22</v>
      </c>
      <c r="B70" s="84"/>
      <c r="C70" s="84"/>
      <c r="D70" s="84"/>
      <c r="E70" s="84"/>
      <c r="F70" s="84"/>
      <c r="G70" s="108"/>
      <c r="H70" s="154"/>
      <c r="I70" s="3"/>
      <c r="J70"/>
      <c r="K70"/>
      <c r="L70"/>
      <c r="M70"/>
      <c r="N70"/>
    </row>
    <row r="71" spans="1:14" s="179" customFormat="1" ht="15.75" x14ac:dyDescent="0.25">
      <c r="A71" s="608" t="s">
        <v>6</v>
      </c>
      <c r="B71" s="608"/>
      <c r="C71" s="608"/>
      <c r="D71" s="608"/>
      <c r="E71" s="608"/>
      <c r="F71" s="608"/>
      <c r="G71" s="608"/>
      <c r="H71" s="225"/>
      <c r="I71" s="116"/>
      <c r="J71"/>
      <c r="K71"/>
      <c r="L71"/>
      <c r="M71"/>
      <c r="N71"/>
    </row>
    <row r="72" spans="1:14" s="179" customFormat="1" ht="31.5" x14ac:dyDescent="0.25">
      <c r="A72" s="38" t="s">
        <v>65</v>
      </c>
      <c r="B72" s="106">
        <v>100</v>
      </c>
      <c r="C72" s="105">
        <v>1.48</v>
      </c>
      <c r="D72" s="105">
        <v>3.01</v>
      </c>
      <c r="E72" s="105">
        <v>4.96</v>
      </c>
      <c r="F72" s="105">
        <v>92.8</v>
      </c>
      <c r="G72" s="182" t="s">
        <v>64</v>
      </c>
      <c r="H72" s="224">
        <v>20</v>
      </c>
      <c r="I72" s="25"/>
      <c r="J72"/>
      <c r="K72"/>
      <c r="L72"/>
      <c r="M72"/>
      <c r="N72"/>
    </row>
    <row r="73" spans="1:14" s="179" customFormat="1" ht="31.5" x14ac:dyDescent="0.25">
      <c r="A73" s="38" t="s">
        <v>66</v>
      </c>
      <c r="B73" s="106">
        <v>250</v>
      </c>
      <c r="C73" s="107">
        <v>3.27</v>
      </c>
      <c r="D73" s="107">
        <v>4.95</v>
      </c>
      <c r="E73" s="107">
        <v>8.65</v>
      </c>
      <c r="F73" s="107">
        <v>93</v>
      </c>
      <c r="G73" s="184" t="s">
        <v>67</v>
      </c>
      <c r="H73" s="224">
        <v>15</v>
      </c>
      <c r="I73" s="3"/>
    </row>
    <row r="74" spans="1:14" ht="31.5" x14ac:dyDescent="0.25">
      <c r="A74" s="38" t="s">
        <v>95</v>
      </c>
      <c r="B74" s="106">
        <v>100</v>
      </c>
      <c r="C74" s="109">
        <v>10</v>
      </c>
      <c r="D74" s="109">
        <v>13.3</v>
      </c>
      <c r="E74" s="109">
        <v>2.2999999999999998</v>
      </c>
      <c r="F74" s="109">
        <v>169</v>
      </c>
      <c r="G74" s="184" t="s">
        <v>94</v>
      </c>
      <c r="H74" s="220">
        <v>36</v>
      </c>
      <c r="I74" s="34"/>
    </row>
    <row r="75" spans="1:14" ht="15.75" x14ac:dyDescent="0.25">
      <c r="A75" s="4" t="s">
        <v>31</v>
      </c>
      <c r="B75" s="5">
        <v>180</v>
      </c>
      <c r="C75" s="6">
        <v>5.2</v>
      </c>
      <c r="D75" s="6">
        <v>4.96</v>
      </c>
      <c r="E75" s="6">
        <v>35.72</v>
      </c>
      <c r="F75" s="6">
        <v>208.32</v>
      </c>
      <c r="G75" s="181" t="s">
        <v>48</v>
      </c>
      <c r="H75" s="160">
        <v>15</v>
      </c>
      <c r="I75" s="34"/>
    </row>
    <row r="76" spans="1:14" ht="15.75" x14ac:dyDescent="0.25">
      <c r="A76" s="4" t="s">
        <v>36</v>
      </c>
      <c r="B76" s="5">
        <v>200</v>
      </c>
      <c r="C76" s="6">
        <v>0.104</v>
      </c>
      <c r="D76" s="6">
        <v>0</v>
      </c>
      <c r="E76" s="6">
        <v>29.07</v>
      </c>
      <c r="F76" s="6">
        <v>116.69</v>
      </c>
      <c r="G76" s="220" t="s">
        <v>68</v>
      </c>
      <c r="H76" s="224">
        <v>12</v>
      </c>
      <c r="I76" s="34"/>
    </row>
    <row r="77" spans="1:14" ht="15.75" x14ac:dyDescent="0.25">
      <c r="A77" s="8" t="s">
        <v>34</v>
      </c>
      <c r="B77" s="73">
        <v>40</v>
      </c>
      <c r="C77" s="74">
        <v>3.16</v>
      </c>
      <c r="D77" s="74">
        <v>0.4</v>
      </c>
      <c r="E77" s="74">
        <v>19.32</v>
      </c>
      <c r="F77" s="74">
        <v>93.52</v>
      </c>
      <c r="G77" s="238" t="s">
        <v>42</v>
      </c>
      <c r="H77" s="224">
        <v>3.2</v>
      </c>
      <c r="I77" s="34"/>
    </row>
    <row r="78" spans="1:14" ht="31.5" x14ac:dyDescent="0.25">
      <c r="A78" s="82" t="s">
        <v>49</v>
      </c>
      <c r="B78" s="81">
        <v>30</v>
      </c>
      <c r="C78" s="74">
        <v>1.68</v>
      </c>
      <c r="D78" s="74">
        <v>0.33</v>
      </c>
      <c r="E78" s="74">
        <v>14.82</v>
      </c>
      <c r="F78" s="74">
        <v>68.97</v>
      </c>
      <c r="G78" s="240" t="s">
        <v>43</v>
      </c>
      <c r="H78" s="224">
        <v>3</v>
      </c>
      <c r="I78" s="34"/>
    </row>
    <row r="79" spans="1:14" ht="15.75" x14ac:dyDescent="0.25">
      <c r="A79" s="66" t="s">
        <v>7</v>
      </c>
      <c r="B79" s="36">
        <f>SUM(B72:B78)</f>
        <v>900</v>
      </c>
      <c r="C79" s="134">
        <f t="shared" ref="C79:E79" si="2">SUM(C72:C78)</f>
        <v>24.893999999999998</v>
      </c>
      <c r="D79" s="134">
        <f t="shared" si="2"/>
        <v>26.95</v>
      </c>
      <c r="E79" s="134">
        <f t="shared" si="2"/>
        <v>114.83999999999997</v>
      </c>
      <c r="F79" s="134">
        <f>SUM(F72:F78)</f>
        <v>842.3</v>
      </c>
      <c r="G79" s="48"/>
      <c r="H79" s="220">
        <f>SUM(H72:H78)</f>
        <v>104.2</v>
      </c>
      <c r="I79" s="3"/>
    </row>
    <row r="80" spans="1:14" s="3" customFormat="1" ht="19.5" customHeight="1" x14ac:dyDescent="0.25">
      <c r="A80" s="494"/>
      <c r="B80" s="495"/>
      <c r="C80" s="496"/>
      <c r="D80" s="496"/>
      <c r="E80" s="496"/>
      <c r="F80" s="496"/>
      <c r="G80" s="497"/>
      <c r="H80" s="222"/>
    </row>
    <row r="81" spans="1:9" s="163" customFormat="1" ht="19.5" customHeight="1" x14ac:dyDescent="0.3">
      <c r="A81" s="289" t="s">
        <v>122</v>
      </c>
      <c r="B81" s="290"/>
      <c r="C81" s="291"/>
      <c r="D81" s="291"/>
      <c r="E81" s="292"/>
      <c r="F81" s="291"/>
      <c r="G81" s="498" t="s">
        <v>123</v>
      </c>
      <c r="H81" s="293"/>
      <c r="I81" s="294"/>
    </row>
    <row r="82" spans="1:9" s="163" customFormat="1" ht="19.5" customHeight="1" x14ac:dyDescent="0.3">
      <c r="A82" s="289" t="s">
        <v>124</v>
      </c>
      <c r="B82" s="290"/>
      <c r="C82" s="291"/>
      <c r="D82" s="291"/>
      <c r="E82" s="292"/>
      <c r="F82" s="291"/>
      <c r="G82" s="498" t="s">
        <v>196</v>
      </c>
      <c r="H82" s="293"/>
      <c r="I82" s="294"/>
    </row>
    <row r="83" spans="1:9" s="163" customFormat="1" ht="19.5" customHeight="1" x14ac:dyDescent="0.3">
      <c r="A83" s="295" t="s">
        <v>125</v>
      </c>
      <c r="B83" s="290"/>
      <c r="C83" s="291"/>
      <c r="D83" s="291"/>
      <c r="E83" s="292"/>
      <c r="F83" s="291"/>
      <c r="G83" s="498" t="s">
        <v>201</v>
      </c>
      <c r="H83" s="296"/>
      <c r="I83" s="294"/>
    </row>
    <row r="84" spans="1:9" s="29" customFormat="1" ht="42.75" customHeight="1" x14ac:dyDescent="0.3">
      <c r="A84" s="35" t="s">
        <v>25</v>
      </c>
      <c r="B84" s="57" t="s">
        <v>24</v>
      </c>
      <c r="C84" s="597" t="s">
        <v>1</v>
      </c>
      <c r="D84" s="597"/>
      <c r="E84" s="597"/>
      <c r="F84" s="513" t="s">
        <v>2</v>
      </c>
      <c r="G84" s="136" t="s">
        <v>0</v>
      </c>
      <c r="H84" s="143" t="s">
        <v>112</v>
      </c>
    </row>
    <row r="85" spans="1:9" s="29" customFormat="1" ht="24" customHeight="1" x14ac:dyDescent="0.3">
      <c r="A85" s="35"/>
      <c r="B85" s="57"/>
      <c r="C85" s="513" t="s">
        <v>3</v>
      </c>
      <c r="D85" s="513" t="s">
        <v>4</v>
      </c>
      <c r="E85" s="513" t="s">
        <v>5</v>
      </c>
      <c r="F85" s="56"/>
      <c r="G85" s="137"/>
      <c r="H85" s="144" t="s">
        <v>113</v>
      </c>
    </row>
    <row r="86" spans="1:9" ht="15.75" x14ac:dyDescent="0.25">
      <c r="A86" s="84" t="s">
        <v>23</v>
      </c>
      <c r="B86" s="84"/>
      <c r="C86" s="84"/>
      <c r="D86" s="84"/>
      <c r="E86" s="84"/>
      <c r="F86" s="84"/>
      <c r="G86" s="115"/>
      <c r="H86" s="222"/>
      <c r="I86" s="34"/>
    </row>
    <row r="87" spans="1:9" ht="15.75" x14ac:dyDescent="0.25">
      <c r="A87" s="624" t="s">
        <v>6</v>
      </c>
      <c r="B87" s="625"/>
      <c r="C87" s="625"/>
      <c r="D87" s="625"/>
      <c r="E87" s="625"/>
      <c r="F87" s="625"/>
      <c r="G87" s="625"/>
      <c r="H87" s="154"/>
      <c r="I87" s="117"/>
    </row>
    <row r="88" spans="1:9" ht="31.5" x14ac:dyDescent="0.25">
      <c r="A88" s="38" t="s">
        <v>56</v>
      </c>
      <c r="B88" s="104">
        <v>100</v>
      </c>
      <c r="C88" s="105">
        <v>1.1200000000000001</v>
      </c>
      <c r="D88" s="105">
        <v>0.1</v>
      </c>
      <c r="E88" s="105">
        <v>3.5</v>
      </c>
      <c r="F88" s="105">
        <v>20</v>
      </c>
      <c r="G88" s="184" t="s">
        <v>45</v>
      </c>
      <c r="H88" s="220">
        <v>20</v>
      </c>
      <c r="I88" s="37"/>
    </row>
    <row r="89" spans="1:9" ht="15.75" x14ac:dyDescent="0.25">
      <c r="A89" s="39" t="s">
        <v>15</v>
      </c>
      <c r="B89" s="23">
        <v>250</v>
      </c>
      <c r="C89" s="24">
        <v>2.4</v>
      </c>
      <c r="D89" s="24">
        <v>6.24</v>
      </c>
      <c r="E89" s="24">
        <v>16.52</v>
      </c>
      <c r="F89" s="24">
        <v>133.30000000000001</v>
      </c>
      <c r="G89" s="184" t="s">
        <v>70</v>
      </c>
      <c r="H89" s="224">
        <v>15</v>
      </c>
      <c r="I89" s="34"/>
    </row>
    <row r="90" spans="1:9" ht="15.75" x14ac:dyDescent="0.25">
      <c r="A90" s="38" t="s">
        <v>96</v>
      </c>
      <c r="B90" s="104">
        <v>200</v>
      </c>
      <c r="C90" s="111">
        <v>13.54</v>
      </c>
      <c r="D90" s="111">
        <v>14.7</v>
      </c>
      <c r="E90" s="111">
        <v>25.2</v>
      </c>
      <c r="F90" s="111">
        <v>287.26</v>
      </c>
      <c r="G90" s="184" t="s">
        <v>97</v>
      </c>
      <c r="H90" s="224">
        <v>51</v>
      </c>
      <c r="I90" s="37"/>
    </row>
    <row r="91" spans="1:9" s="34" customFormat="1" ht="31.5" customHeight="1" x14ac:dyDescent="0.25">
      <c r="A91" s="4" t="s">
        <v>35</v>
      </c>
      <c r="B91" s="5">
        <v>200</v>
      </c>
      <c r="C91" s="6">
        <v>0.16</v>
      </c>
      <c r="D91" s="6">
        <v>0.16</v>
      </c>
      <c r="E91" s="6">
        <v>27.88</v>
      </c>
      <c r="F91" s="6">
        <v>114.6</v>
      </c>
      <c r="G91" s="238" t="s">
        <v>44</v>
      </c>
      <c r="H91" s="224">
        <v>12</v>
      </c>
    </row>
    <row r="92" spans="1:9" ht="15.75" x14ac:dyDescent="0.25">
      <c r="A92" s="8" t="s">
        <v>34</v>
      </c>
      <c r="B92" s="73">
        <v>40</v>
      </c>
      <c r="C92" s="74">
        <v>3.16</v>
      </c>
      <c r="D92" s="74">
        <v>0.4</v>
      </c>
      <c r="E92" s="74">
        <v>19.32</v>
      </c>
      <c r="F92" s="74">
        <v>93.52</v>
      </c>
      <c r="G92" s="238" t="s">
        <v>42</v>
      </c>
      <c r="H92" s="224">
        <v>3.2</v>
      </c>
      <c r="I92" s="34"/>
    </row>
    <row r="93" spans="1:9" ht="31.5" x14ac:dyDescent="0.25">
      <c r="A93" s="82" t="s">
        <v>49</v>
      </c>
      <c r="B93" s="81">
        <v>30</v>
      </c>
      <c r="C93" s="74">
        <v>1.68</v>
      </c>
      <c r="D93" s="74">
        <v>0.33</v>
      </c>
      <c r="E93" s="74">
        <v>14.82</v>
      </c>
      <c r="F93" s="74">
        <v>68.97</v>
      </c>
      <c r="G93" s="240" t="s">
        <v>43</v>
      </c>
      <c r="H93" s="224">
        <v>3</v>
      </c>
      <c r="I93" s="3"/>
    </row>
    <row r="94" spans="1:9" ht="15.75" x14ac:dyDescent="0.25">
      <c r="A94" s="66" t="s">
        <v>7</v>
      </c>
      <c r="B94" s="36">
        <f>SUM(B88:B93)</f>
        <v>820</v>
      </c>
      <c r="C94" s="71">
        <f t="shared" ref="C94:F94" si="3">SUM(C88:C93)</f>
        <v>22.06</v>
      </c>
      <c r="D94" s="71">
        <f t="shared" si="3"/>
        <v>21.929999999999996</v>
      </c>
      <c r="E94" s="71">
        <f t="shared" si="3"/>
        <v>107.23999999999998</v>
      </c>
      <c r="F94" s="71">
        <f t="shared" si="3"/>
        <v>717.65</v>
      </c>
      <c r="G94" s="113"/>
      <c r="H94" s="220"/>
      <c r="I94" s="34"/>
    </row>
    <row r="95" spans="1:9" ht="15.75" x14ac:dyDescent="0.25">
      <c r="A95" s="21" t="s">
        <v>8</v>
      </c>
      <c r="B95" s="71">
        <f>(B94+B79+B63+B47+B31)/5</f>
        <v>892</v>
      </c>
      <c r="C95" s="71">
        <f>(C94+C79+C63+C47+C31)/5</f>
        <v>26.978799999999996</v>
      </c>
      <c r="D95" s="71">
        <f>(D94+D79+D63+D47+D31)/5</f>
        <v>26.157999999999998</v>
      </c>
      <c r="E95" s="71">
        <f>(E94+E79+E63+E47+E31)/5</f>
        <v>118.72999999999999</v>
      </c>
      <c r="F95" s="71">
        <f>(F94+F79+F63+F47+F31)/5</f>
        <v>819.476</v>
      </c>
      <c r="G95" s="120"/>
      <c r="H95" s="224">
        <f ca="1">SUM(H88:H95)</f>
        <v>104.2</v>
      </c>
      <c r="I95" s="34"/>
    </row>
    <row r="96" spans="1:9" s="3" customFormat="1" ht="19.5" customHeight="1" x14ac:dyDescent="0.25">
      <c r="A96" s="494"/>
      <c r="B96" s="495"/>
      <c r="C96" s="496"/>
      <c r="D96" s="496"/>
      <c r="E96" s="496"/>
      <c r="F96" s="496"/>
      <c r="G96" s="497"/>
    </row>
    <row r="97" spans="1:9" s="163" customFormat="1" ht="19.5" customHeight="1" x14ac:dyDescent="0.3">
      <c r="A97" s="289" t="s">
        <v>122</v>
      </c>
      <c r="B97" s="290"/>
      <c r="C97" s="291"/>
      <c r="D97" s="291"/>
      <c r="E97" s="292"/>
      <c r="F97" s="291"/>
      <c r="G97" s="498" t="s">
        <v>123</v>
      </c>
      <c r="H97" s="222"/>
      <c r="I97" s="294"/>
    </row>
    <row r="98" spans="1:9" s="163" customFormat="1" ht="19.5" customHeight="1" x14ac:dyDescent="0.3">
      <c r="A98" s="289" t="s">
        <v>124</v>
      </c>
      <c r="B98" s="290"/>
      <c r="C98" s="291"/>
      <c r="D98" s="291"/>
      <c r="E98" s="292"/>
      <c r="F98" s="291"/>
      <c r="G98" s="498" t="s">
        <v>196</v>
      </c>
      <c r="H98" s="293"/>
      <c r="I98" s="294"/>
    </row>
    <row r="99" spans="1:9" s="163" customFormat="1" ht="19.5" customHeight="1" x14ac:dyDescent="0.3">
      <c r="A99" s="295" t="s">
        <v>125</v>
      </c>
      <c r="B99" s="290"/>
      <c r="C99" s="291"/>
      <c r="D99" s="291"/>
      <c r="E99" s="292"/>
      <c r="F99" s="291"/>
      <c r="G99" s="498" t="s">
        <v>201</v>
      </c>
      <c r="H99" s="293"/>
      <c r="I99" s="294"/>
    </row>
    <row r="100" spans="1:9" s="29" customFormat="1" ht="42.75" customHeight="1" x14ac:dyDescent="0.3">
      <c r="A100" s="35" t="s">
        <v>25</v>
      </c>
      <c r="B100" s="57" t="s">
        <v>24</v>
      </c>
      <c r="C100" s="597" t="s">
        <v>1</v>
      </c>
      <c r="D100" s="597"/>
      <c r="E100" s="597"/>
      <c r="F100" s="513" t="s">
        <v>2</v>
      </c>
      <c r="G100" s="136" t="s">
        <v>0</v>
      </c>
      <c r="H100" s="143" t="s">
        <v>112</v>
      </c>
    </row>
    <row r="101" spans="1:9" s="29" customFormat="1" ht="24" customHeight="1" x14ac:dyDescent="0.3">
      <c r="A101" s="35"/>
      <c r="B101" s="57"/>
      <c r="C101" s="513" t="s">
        <v>3</v>
      </c>
      <c r="D101" s="513" t="s">
        <v>4</v>
      </c>
      <c r="E101" s="513" t="s">
        <v>5</v>
      </c>
      <c r="F101" s="56"/>
      <c r="G101" s="137"/>
      <c r="H101" s="144" t="s">
        <v>113</v>
      </c>
    </row>
    <row r="102" spans="1:9" ht="15.75" x14ac:dyDescent="0.25">
      <c r="A102" s="84" t="s">
        <v>71</v>
      </c>
      <c r="B102" s="84"/>
      <c r="C102" s="84"/>
      <c r="D102" s="84"/>
      <c r="E102" s="84"/>
      <c r="F102" s="84"/>
      <c r="G102" s="119"/>
      <c r="H102" s="296"/>
      <c r="I102" s="37"/>
    </row>
    <row r="103" spans="1:9" ht="15.75" x14ac:dyDescent="0.25">
      <c r="A103" s="605" t="s">
        <v>6</v>
      </c>
      <c r="B103" s="606"/>
      <c r="C103" s="606"/>
      <c r="D103" s="606"/>
      <c r="E103" s="606"/>
      <c r="F103" s="606"/>
      <c r="G103" s="607"/>
      <c r="H103" s="225"/>
      <c r="I103" s="117"/>
    </row>
    <row r="104" spans="1:9" ht="31.5" x14ac:dyDescent="0.25">
      <c r="A104" s="89" t="s">
        <v>50</v>
      </c>
      <c r="B104" s="90">
        <v>100</v>
      </c>
      <c r="C104" s="90">
        <v>2.83</v>
      </c>
      <c r="D104" s="90">
        <v>0.17</v>
      </c>
      <c r="E104" s="90">
        <v>5.83</v>
      </c>
      <c r="F104" s="90">
        <v>36.83</v>
      </c>
      <c r="G104" s="247" t="s">
        <v>51</v>
      </c>
      <c r="H104" s="224">
        <v>20</v>
      </c>
      <c r="I104" s="34"/>
    </row>
    <row r="105" spans="1:9" ht="15.75" x14ac:dyDescent="0.25">
      <c r="A105" s="12" t="s">
        <v>16</v>
      </c>
      <c r="B105" s="77">
        <v>250</v>
      </c>
      <c r="C105" s="13">
        <v>1.8</v>
      </c>
      <c r="D105" s="13">
        <v>4.93</v>
      </c>
      <c r="E105" s="13">
        <v>10.94</v>
      </c>
      <c r="F105" s="13">
        <v>95.33</v>
      </c>
      <c r="G105" s="238" t="s">
        <v>47</v>
      </c>
      <c r="H105" s="156">
        <v>15</v>
      </c>
      <c r="I105" s="34"/>
    </row>
    <row r="106" spans="1:9" ht="31.5" x14ac:dyDescent="0.25">
      <c r="A106" s="38" t="s">
        <v>99</v>
      </c>
      <c r="B106" s="106">
        <v>120</v>
      </c>
      <c r="C106" s="109">
        <v>11.2</v>
      </c>
      <c r="D106" s="109">
        <v>13.9</v>
      </c>
      <c r="E106" s="109">
        <v>4.22</v>
      </c>
      <c r="F106" s="109">
        <v>186.78</v>
      </c>
      <c r="G106" s="238" t="s">
        <v>100</v>
      </c>
      <c r="H106" s="224">
        <v>36</v>
      </c>
      <c r="I106" s="34"/>
    </row>
    <row r="107" spans="1:9" s="34" customFormat="1" ht="31.5" x14ac:dyDescent="0.25">
      <c r="A107" s="18" t="s">
        <v>69</v>
      </c>
      <c r="B107" s="110">
        <v>180</v>
      </c>
      <c r="C107" s="111">
        <v>7.69</v>
      </c>
      <c r="D107" s="111">
        <v>9</v>
      </c>
      <c r="E107" s="111">
        <v>45.06</v>
      </c>
      <c r="F107" s="111">
        <v>292.01</v>
      </c>
      <c r="G107" s="244" t="s">
        <v>48</v>
      </c>
      <c r="H107" s="224">
        <v>15</v>
      </c>
    </row>
    <row r="108" spans="1:9" ht="15.75" x14ac:dyDescent="0.25">
      <c r="A108" s="4" t="s">
        <v>36</v>
      </c>
      <c r="B108" s="5">
        <v>200</v>
      </c>
      <c r="C108" s="6">
        <v>0.104</v>
      </c>
      <c r="D108" s="6">
        <v>0</v>
      </c>
      <c r="E108" s="6">
        <v>29.07</v>
      </c>
      <c r="F108" s="6">
        <v>116.69</v>
      </c>
      <c r="G108" s="220" t="s">
        <v>68</v>
      </c>
      <c r="H108" s="220">
        <v>12</v>
      </c>
      <c r="I108" s="37"/>
    </row>
    <row r="109" spans="1:9" ht="15.75" x14ac:dyDescent="0.25">
      <c r="A109" s="8" t="s">
        <v>34</v>
      </c>
      <c r="B109" s="73">
        <v>40</v>
      </c>
      <c r="C109" s="74">
        <v>3.16</v>
      </c>
      <c r="D109" s="74">
        <v>0.4</v>
      </c>
      <c r="E109" s="74">
        <v>19.32</v>
      </c>
      <c r="F109" s="74">
        <v>93.52</v>
      </c>
      <c r="G109" s="238" t="s">
        <v>42</v>
      </c>
      <c r="H109" s="224">
        <v>3.2</v>
      </c>
      <c r="I109" s="34"/>
    </row>
    <row r="110" spans="1:9" ht="31.5" x14ac:dyDescent="0.25">
      <c r="A110" s="155" t="s">
        <v>49</v>
      </c>
      <c r="B110" s="81">
        <v>30</v>
      </c>
      <c r="C110" s="74">
        <v>1.68</v>
      </c>
      <c r="D110" s="74">
        <v>0.33</v>
      </c>
      <c r="E110" s="74">
        <v>14.82</v>
      </c>
      <c r="F110" s="74">
        <v>68.97</v>
      </c>
      <c r="G110" s="240" t="s">
        <v>43</v>
      </c>
      <c r="H110" s="224">
        <v>3</v>
      </c>
      <c r="I110" s="34"/>
    </row>
    <row r="111" spans="1:9" ht="15.75" x14ac:dyDescent="0.25">
      <c r="A111" s="67" t="s">
        <v>7</v>
      </c>
      <c r="B111" s="9">
        <f>SUM(B104:B110)</f>
        <v>920</v>
      </c>
      <c r="C111" s="10">
        <f>SUM(C104:C110)</f>
        <v>28.463999999999999</v>
      </c>
      <c r="D111" s="10">
        <f t="shared" ref="D111:F111" si="4">SUM(D104:D110)</f>
        <v>28.729999999999997</v>
      </c>
      <c r="E111" s="10">
        <f t="shared" si="4"/>
        <v>129.26</v>
      </c>
      <c r="F111" s="10">
        <f t="shared" si="4"/>
        <v>890.13000000000011</v>
      </c>
      <c r="G111" s="48"/>
      <c r="H111" s="156">
        <f>SUM(H104:H110)</f>
        <v>104.2</v>
      </c>
      <c r="I111" s="3"/>
    </row>
    <row r="112" spans="1:9" s="3" customFormat="1" ht="19.5" customHeight="1" x14ac:dyDescent="0.25">
      <c r="A112" s="494"/>
      <c r="B112" s="495"/>
      <c r="C112" s="496"/>
      <c r="D112" s="496"/>
      <c r="E112" s="496"/>
      <c r="F112" s="496"/>
      <c r="G112" s="497"/>
    </row>
    <row r="113" spans="1:9" s="163" customFormat="1" ht="19.5" customHeight="1" x14ac:dyDescent="0.3">
      <c r="A113" s="289" t="s">
        <v>122</v>
      </c>
      <c r="B113" s="290"/>
      <c r="C113" s="291"/>
      <c r="D113" s="291"/>
      <c r="E113" s="292"/>
      <c r="F113" s="291"/>
      <c r="G113" s="498" t="s">
        <v>123</v>
      </c>
      <c r="H113" s="222"/>
      <c r="I113" s="294"/>
    </row>
    <row r="114" spans="1:9" s="163" customFormat="1" ht="19.5" customHeight="1" x14ac:dyDescent="0.3">
      <c r="A114" s="289" t="s">
        <v>124</v>
      </c>
      <c r="B114" s="290"/>
      <c r="C114" s="291"/>
      <c r="D114" s="291"/>
      <c r="E114" s="292"/>
      <c r="F114" s="291"/>
      <c r="G114" s="498" t="s">
        <v>196</v>
      </c>
      <c r="H114" s="293"/>
      <c r="I114" s="294"/>
    </row>
    <row r="115" spans="1:9" s="163" customFormat="1" ht="19.5" customHeight="1" x14ac:dyDescent="0.3">
      <c r="A115" s="295" t="s">
        <v>125</v>
      </c>
      <c r="B115" s="290"/>
      <c r="C115" s="291"/>
      <c r="D115" s="291"/>
      <c r="E115" s="292"/>
      <c r="F115" s="291"/>
      <c r="G115" s="498" t="s">
        <v>201</v>
      </c>
      <c r="H115" s="293"/>
      <c r="I115" s="294"/>
    </row>
    <row r="116" spans="1:9" s="29" customFormat="1" ht="42.75" customHeight="1" x14ac:dyDescent="0.3">
      <c r="A116" s="35" t="s">
        <v>25</v>
      </c>
      <c r="B116" s="57" t="s">
        <v>24</v>
      </c>
      <c r="C116" s="597" t="s">
        <v>1</v>
      </c>
      <c r="D116" s="597"/>
      <c r="E116" s="597"/>
      <c r="F116" s="513" t="s">
        <v>2</v>
      </c>
      <c r="G116" s="136" t="s">
        <v>0</v>
      </c>
      <c r="H116" s="143" t="s">
        <v>112</v>
      </c>
    </row>
    <row r="117" spans="1:9" s="29" customFormat="1" ht="24" customHeight="1" x14ac:dyDescent="0.3">
      <c r="A117" s="35"/>
      <c r="B117" s="57"/>
      <c r="C117" s="513" t="s">
        <v>3</v>
      </c>
      <c r="D117" s="513" t="s">
        <v>4</v>
      </c>
      <c r="E117" s="513" t="s">
        <v>5</v>
      </c>
      <c r="F117" s="56"/>
      <c r="G117" s="137"/>
      <c r="H117" s="144" t="s">
        <v>113</v>
      </c>
    </row>
    <row r="118" spans="1:9" ht="15.75" x14ac:dyDescent="0.25">
      <c r="A118" s="83" t="s">
        <v>27</v>
      </c>
      <c r="B118" s="83"/>
      <c r="C118" s="83"/>
      <c r="D118" s="83"/>
      <c r="E118" s="83"/>
      <c r="F118" s="83"/>
      <c r="G118" s="115"/>
      <c r="H118" s="296"/>
      <c r="I118" s="34"/>
    </row>
    <row r="119" spans="1:9" ht="15.75" x14ac:dyDescent="0.25">
      <c r="A119" s="610" t="s">
        <v>6</v>
      </c>
      <c r="B119" s="613"/>
      <c r="C119" s="613"/>
      <c r="D119" s="613"/>
      <c r="E119" s="613"/>
      <c r="F119" s="613"/>
      <c r="G119" s="614"/>
      <c r="H119" s="225"/>
      <c r="I119" s="117"/>
    </row>
    <row r="120" spans="1:9" ht="31.5" x14ac:dyDescent="0.25">
      <c r="A120" s="38" t="s">
        <v>65</v>
      </c>
      <c r="B120" s="106">
        <v>100</v>
      </c>
      <c r="C120" s="105">
        <v>1.48</v>
      </c>
      <c r="D120" s="105">
        <v>3.01</v>
      </c>
      <c r="E120" s="105">
        <v>4.96</v>
      </c>
      <c r="F120" s="105">
        <v>92.8</v>
      </c>
      <c r="G120" s="182" t="s">
        <v>64</v>
      </c>
      <c r="H120" s="224">
        <v>20</v>
      </c>
      <c r="I120" s="34"/>
    </row>
    <row r="121" spans="1:9" ht="31.5" x14ac:dyDescent="0.25">
      <c r="A121" s="38" t="s">
        <v>73</v>
      </c>
      <c r="B121" s="106">
        <v>250</v>
      </c>
      <c r="C121" s="109">
        <v>1.98</v>
      </c>
      <c r="D121" s="109">
        <v>2.72</v>
      </c>
      <c r="E121" s="109">
        <v>12.11</v>
      </c>
      <c r="F121" s="109">
        <v>85.75</v>
      </c>
      <c r="G121" s="238" t="s">
        <v>74</v>
      </c>
      <c r="H121" s="224">
        <v>15</v>
      </c>
      <c r="I121" s="34"/>
    </row>
    <row r="122" spans="1:9" ht="31.5" x14ac:dyDescent="0.25">
      <c r="A122" s="38" t="s">
        <v>101</v>
      </c>
      <c r="B122" s="33">
        <v>120</v>
      </c>
      <c r="C122" s="6">
        <v>8.32</v>
      </c>
      <c r="D122" s="6">
        <v>13.15</v>
      </c>
      <c r="E122" s="6">
        <v>7.17</v>
      </c>
      <c r="F122" s="6">
        <v>180.62</v>
      </c>
      <c r="G122" s="238" t="s">
        <v>102</v>
      </c>
      <c r="H122" s="224">
        <v>36</v>
      </c>
      <c r="I122" s="37"/>
    </row>
    <row r="123" spans="1:9" s="34" customFormat="1" ht="31.5" x14ac:dyDescent="0.25">
      <c r="A123" s="16" t="s">
        <v>62</v>
      </c>
      <c r="B123" s="15">
        <v>180</v>
      </c>
      <c r="C123" s="7">
        <v>6.48</v>
      </c>
      <c r="D123" s="7">
        <v>5.88</v>
      </c>
      <c r="E123" s="7">
        <v>39.35</v>
      </c>
      <c r="F123" s="7">
        <v>236.16</v>
      </c>
      <c r="G123" s="246" t="s">
        <v>61</v>
      </c>
      <c r="H123" s="156">
        <v>15</v>
      </c>
    </row>
    <row r="124" spans="1:9" s="34" customFormat="1" ht="15.75" x14ac:dyDescent="0.25">
      <c r="A124" s="18" t="s">
        <v>29</v>
      </c>
      <c r="B124" s="17">
        <v>200</v>
      </c>
      <c r="C124" s="7">
        <v>0.5</v>
      </c>
      <c r="D124" s="7">
        <v>0</v>
      </c>
      <c r="E124" s="7">
        <v>19.8</v>
      </c>
      <c r="F124" s="7">
        <v>81</v>
      </c>
      <c r="G124" s="246" t="s">
        <v>63</v>
      </c>
      <c r="H124" s="224">
        <v>12</v>
      </c>
    </row>
    <row r="125" spans="1:9" ht="15.75" x14ac:dyDescent="0.25">
      <c r="A125" s="8" t="s">
        <v>34</v>
      </c>
      <c r="B125" s="73">
        <v>40</v>
      </c>
      <c r="C125" s="74">
        <v>3.16</v>
      </c>
      <c r="D125" s="74">
        <v>0.4</v>
      </c>
      <c r="E125" s="74">
        <v>19.32</v>
      </c>
      <c r="F125" s="74">
        <v>93.52</v>
      </c>
      <c r="G125" s="238" t="s">
        <v>42</v>
      </c>
      <c r="H125" s="224">
        <v>3.2</v>
      </c>
      <c r="I125" s="34"/>
    </row>
    <row r="126" spans="1:9" ht="31.5" x14ac:dyDescent="0.25">
      <c r="A126" s="82" t="s">
        <v>49</v>
      </c>
      <c r="B126" s="81">
        <v>30</v>
      </c>
      <c r="C126" s="74">
        <v>1.68</v>
      </c>
      <c r="D126" s="74">
        <v>0.33</v>
      </c>
      <c r="E126" s="74">
        <v>14.82</v>
      </c>
      <c r="F126" s="74">
        <v>68.97</v>
      </c>
      <c r="G126" s="240" t="s">
        <v>43</v>
      </c>
      <c r="H126" s="220">
        <v>3</v>
      </c>
      <c r="I126" s="34"/>
    </row>
    <row r="127" spans="1:9" ht="15.75" x14ac:dyDescent="0.25">
      <c r="A127" s="66" t="s">
        <v>7</v>
      </c>
      <c r="B127" s="36">
        <f>SUM(B120:B126)</f>
        <v>920</v>
      </c>
      <c r="C127" s="71">
        <f>SUM(C120:C126)</f>
        <v>23.6</v>
      </c>
      <c r="D127" s="71">
        <f t="shared" ref="D127:F127" si="5">SUM(D120:D126)</f>
        <v>25.49</v>
      </c>
      <c r="E127" s="71">
        <f t="shared" si="5"/>
        <v>117.53</v>
      </c>
      <c r="F127" s="71">
        <f t="shared" si="5"/>
        <v>838.82</v>
      </c>
      <c r="G127" s="50"/>
      <c r="H127" s="224">
        <f>SUM(H120:H126)</f>
        <v>104.2</v>
      </c>
      <c r="I127" s="3"/>
    </row>
    <row r="128" spans="1:9" s="3" customFormat="1" ht="19.5" customHeight="1" x14ac:dyDescent="0.25">
      <c r="A128" s="494"/>
      <c r="B128" s="495"/>
      <c r="C128" s="496"/>
      <c r="D128" s="496"/>
      <c r="E128" s="496"/>
      <c r="F128" s="496"/>
      <c r="G128" s="497"/>
    </row>
    <row r="129" spans="1:9" s="163" customFormat="1" ht="19.5" customHeight="1" x14ac:dyDescent="0.3">
      <c r="A129" s="289" t="s">
        <v>122</v>
      </c>
      <c r="B129" s="290"/>
      <c r="C129" s="291"/>
      <c r="D129" s="291"/>
      <c r="E129" s="292"/>
      <c r="F129" s="291"/>
      <c r="G129" s="498" t="s">
        <v>123</v>
      </c>
      <c r="H129" s="222"/>
      <c r="I129" s="294"/>
    </row>
    <row r="130" spans="1:9" s="163" customFormat="1" ht="19.5" customHeight="1" x14ac:dyDescent="0.3">
      <c r="A130" s="289" t="s">
        <v>124</v>
      </c>
      <c r="B130" s="290"/>
      <c r="C130" s="291"/>
      <c r="D130" s="291"/>
      <c r="E130" s="292"/>
      <c r="F130" s="291"/>
      <c r="G130" s="498" t="s">
        <v>196</v>
      </c>
      <c r="H130" s="293"/>
      <c r="I130" s="294"/>
    </row>
    <row r="131" spans="1:9" s="163" customFormat="1" ht="19.5" customHeight="1" x14ac:dyDescent="0.3">
      <c r="A131" s="295" t="s">
        <v>125</v>
      </c>
      <c r="B131" s="290"/>
      <c r="C131" s="291"/>
      <c r="D131" s="291"/>
      <c r="E131" s="292"/>
      <c r="F131" s="291"/>
      <c r="G131" s="498" t="s">
        <v>201</v>
      </c>
      <c r="H131" s="293"/>
      <c r="I131" s="294"/>
    </row>
    <row r="132" spans="1:9" s="29" customFormat="1" ht="42.75" customHeight="1" x14ac:dyDescent="0.3">
      <c r="A132" s="35" t="s">
        <v>25</v>
      </c>
      <c r="B132" s="57" t="s">
        <v>24</v>
      </c>
      <c r="C132" s="597" t="s">
        <v>1</v>
      </c>
      <c r="D132" s="597"/>
      <c r="E132" s="597"/>
      <c r="F132" s="513" t="s">
        <v>2</v>
      </c>
      <c r="G132" s="136" t="s">
        <v>0</v>
      </c>
      <c r="H132" s="143" t="s">
        <v>112</v>
      </c>
    </row>
    <row r="133" spans="1:9" s="29" customFormat="1" ht="24" customHeight="1" x14ac:dyDescent="0.3">
      <c r="A133" s="35"/>
      <c r="B133" s="57"/>
      <c r="C133" s="513" t="s">
        <v>3</v>
      </c>
      <c r="D133" s="513" t="s">
        <v>4</v>
      </c>
      <c r="E133" s="513" t="s">
        <v>5</v>
      </c>
      <c r="F133" s="56"/>
      <c r="G133" s="137"/>
      <c r="H133" s="144" t="s">
        <v>113</v>
      </c>
    </row>
    <row r="134" spans="1:9" ht="15.75" x14ac:dyDescent="0.25">
      <c r="A134" s="83" t="s">
        <v>72</v>
      </c>
      <c r="B134" s="83"/>
      <c r="C134" s="83"/>
      <c r="D134" s="83"/>
      <c r="E134" s="83"/>
      <c r="F134" s="83"/>
      <c r="G134" s="115"/>
      <c r="H134" s="296"/>
      <c r="I134" s="34"/>
    </row>
    <row r="135" spans="1:9" ht="15.75" x14ac:dyDescent="0.25">
      <c r="A135" s="620" t="s">
        <v>6</v>
      </c>
      <c r="B135" s="621"/>
      <c r="C135" s="621"/>
      <c r="D135" s="621"/>
      <c r="E135" s="621"/>
      <c r="F135" s="621"/>
      <c r="G135" s="621"/>
      <c r="H135" s="621"/>
      <c r="I135" s="117"/>
    </row>
    <row r="136" spans="1:9" ht="15.75" x14ac:dyDescent="0.25">
      <c r="A136" s="4" t="s">
        <v>75</v>
      </c>
      <c r="B136" s="112">
        <v>100</v>
      </c>
      <c r="C136" s="105">
        <v>2</v>
      </c>
      <c r="D136" s="105">
        <v>0.33</v>
      </c>
      <c r="E136" s="105">
        <v>10.16</v>
      </c>
      <c r="F136" s="105">
        <v>52.16</v>
      </c>
      <c r="G136" s="248" t="s">
        <v>76</v>
      </c>
      <c r="H136" s="156">
        <v>20</v>
      </c>
      <c r="I136" s="34"/>
    </row>
    <row r="137" spans="1:9" ht="15.75" x14ac:dyDescent="0.25">
      <c r="A137" s="38" t="s">
        <v>30</v>
      </c>
      <c r="B137" s="33">
        <v>250</v>
      </c>
      <c r="C137" s="13">
        <v>6.4</v>
      </c>
      <c r="D137" s="13">
        <v>7.22</v>
      </c>
      <c r="E137" s="13">
        <v>13.45</v>
      </c>
      <c r="F137" s="13">
        <v>144.47999999999999</v>
      </c>
      <c r="G137" s="238" t="s">
        <v>77</v>
      </c>
      <c r="H137" s="224">
        <v>15</v>
      </c>
      <c r="I137" s="37"/>
    </row>
    <row r="138" spans="1:9" ht="15.75" x14ac:dyDescent="0.25">
      <c r="A138" s="39" t="s">
        <v>103</v>
      </c>
      <c r="B138" s="23">
        <v>100</v>
      </c>
      <c r="C138" s="24">
        <v>9.93</v>
      </c>
      <c r="D138" s="24">
        <v>12.66</v>
      </c>
      <c r="E138" s="24">
        <v>5.76</v>
      </c>
      <c r="F138" s="24">
        <v>176.7</v>
      </c>
      <c r="G138" s="184" t="s">
        <v>104</v>
      </c>
      <c r="H138" s="224">
        <v>36</v>
      </c>
      <c r="I138" s="34"/>
    </row>
    <row r="139" spans="1:9" s="34" customFormat="1" ht="15.75" x14ac:dyDescent="0.25">
      <c r="A139" s="75" t="s">
        <v>14</v>
      </c>
      <c r="B139" s="112">
        <v>150</v>
      </c>
      <c r="C139" s="114">
        <v>8.3000000000000007</v>
      </c>
      <c r="D139" s="114">
        <v>6.3</v>
      </c>
      <c r="E139" s="114">
        <v>36</v>
      </c>
      <c r="F139" s="114">
        <v>233.7</v>
      </c>
      <c r="G139" s="239" t="s">
        <v>48</v>
      </c>
      <c r="H139" s="224">
        <v>15</v>
      </c>
    </row>
    <row r="140" spans="1:9" s="34" customFormat="1" ht="15.75" x14ac:dyDescent="0.25">
      <c r="A140" s="4" t="s">
        <v>80</v>
      </c>
      <c r="B140" s="17">
        <v>200</v>
      </c>
      <c r="C140" s="7">
        <v>0.6</v>
      </c>
      <c r="D140" s="7">
        <v>0.2</v>
      </c>
      <c r="E140" s="7">
        <v>15.2</v>
      </c>
      <c r="F140" s="7">
        <v>65.3</v>
      </c>
      <c r="G140" s="185" t="s">
        <v>81</v>
      </c>
      <c r="H140" s="224">
        <v>12</v>
      </c>
    </row>
    <row r="141" spans="1:9" ht="15.75" x14ac:dyDescent="0.25">
      <c r="A141" s="8" t="s">
        <v>34</v>
      </c>
      <c r="B141" s="73">
        <v>40</v>
      </c>
      <c r="C141" s="74">
        <v>3.16</v>
      </c>
      <c r="D141" s="74">
        <v>0.4</v>
      </c>
      <c r="E141" s="74">
        <v>19.32</v>
      </c>
      <c r="F141" s="74">
        <v>93.52</v>
      </c>
      <c r="G141" s="238" t="s">
        <v>42</v>
      </c>
      <c r="H141" s="220">
        <v>3.2</v>
      </c>
      <c r="I141" s="3"/>
    </row>
    <row r="142" spans="1:9" ht="31.5" x14ac:dyDescent="0.25">
      <c r="A142" s="82" t="s">
        <v>49</v>
      </c>
      <c r="B142" s="81">
        <v>30</v>
      </c>
      <c r="C142" s="74">
        <v>1.68</v>
      </c>
      <c r="D142" s="74">
        <v>0.33</v>
      </c>
      <c r="E142" s="74">
        <v>14.82</v>
      </c>
      <c r="F142" s="74">
        <v>68.97</v>
      </c>
      <c r="G142" s="240" t="s">
        <v>43</v>
      </c>
      <c r="H142" s="224">
        <v>3</v>
      </c>
      <c r="I142" s="3"/>
    </row>
    <row r="143" spans="1:9" ht="15.75" x14ac:dyDescent="0.25">
      <c r="A143" s="67" t="s">
        <v>7</v>
      </c>
      <c r="B143" s="9">
        <f>SUM(B136:B142)</f>
        <v>870</v>
      </c>
      <c r="C143" s="10">
        <f>SUM(C136:C142)</f>
        <v>32.07</v>
      </c>
      <c r="D143" s="10">
        <f t="shared" ref="D143:F143" si="6">SUM(D136:D142)</f>
        <v>27.439999999999998</v>
      </c>
      <c r="E143" s="10">
        <f t="shared" si="6"/>
        <v>114.71000000000001</v>
      </c>
      <c r="F143" s="10">
        <f t="shared" si="6"/>
        <v>834.82999999999993</v>
      </c>
      <c r="G143" s="48"/>
      <c r="H143" s="224">
        <f>SUM(H136:H142)</f>
        <v>104.2</v>
      </c>
      <c r="I143" s="34"/>
    </row>
    <row r="144" spans="1:9" s="3" customFormat="1" ht="15" customHeight="1" x14ac:dyDescent="0.25">
      <c r="A144" s="494"/>
      <c r="B144" s="495"/>
      <c r="C144" s="496"/>
      <c r="D144" s="496"/>
      <c r="E144" s="496"/>
      <c r="F144" s="496"/>
      <c r="G144" s="497"/>
    </row>
    <row r="145" spans="1:9" s="163" customFormat="1" ht="15" customHeight="1" x14ac:dyDescent="0.3">
      <c r="A145" s="289" t="s">
        <v>122</v>
      </c>
      <c r="B145" s="290"/>
      <c r="C145" s="291"/>
      <c r="D145" s="291"/>
      <c r="E145" s="292"/>
      <c r="F145" s="291"/>
      <c r="G145" s="498" t="s">
        <v>123</v>
      </c>
      <c r="H145" s="222"/>
      <c r="I145" s="294"/>
    </row>
    <row r="146" spans="1:9" s="163" customFormat="1" ht="15" customHeight="1" x14ac:dyDescent="0.3">
      <c r="A146" s="289" t="s">
        <v>124</v>
      </c>
      <c r="B146" s="290"/>
      <c r="C146" s="291"/>
      <c r="D146" s="291"/>
      <c r="E146" s="292"/>
      <c r="F146" s="291"/>
      <c r="G146" s="498" t="s">
        <v>196</v>
      </c>
      <c r="H146" s="293"/>
      <c r="I146" s="294"/>
    </row>
    <row r="147" spans="1:9" s="163" customFormat="1" ht="15" customHeight="1" x14ac:dyDescent="0.3">
      <c r="A147" s="295" t="s">
        <v>125</v>
      </c>
      <c r="B147" s="290"/>
      <c r="C147" s="291"/>
      <c r="D147" s="291"/>
      <c r="E147" s="292"/>
      <c r="F147" s="291"/>
      <c r="G147" s="498" t="s">
        <v>201</v>
      </c>
      <c r="H147" s="293"/>
      <c r="I147" s="294"/>
    </row>
    <row r="148" spans="1:9" s="29" customFormat="1" ht="42.75" customHeight="1" x14ac:dyDescent="0.3">
      <c r="A148" s="35" t="s">
        <v>25</v>
      </c>
      <c r="B148" s="57" t="s">
        <v>24</v>
      </c>
      <c r="C148" s="597" t="s">
        <v>1</v>
      </c>
      <c r="D148" s="597"/>
      <c r="E148" s="597"/>
      <c r="F148" s="513" t="s">
        <v>2</v>
      </c>
      <c r="G148" s="136" t="s">
        <v>0</v>
      </c>
      <c r="H148" s="143" t="s">
        <v>112</v>
      </c>
    </row>
    <row r="149" spans="1:9" s="29" customFormat="1" ht="24" customHeight="1" x14ac:dyDescent="0.3">
      <c r="A149" s="35"/>
      <c r="B149" s="57"/>
      <c r="C149" s="513" t="s">
        <v>3</v>
      </c>
      <c r="D149" s="513" t="s">
        <v>4</v>
      </c>
      <c r="E149" s="513" t="s">
        <v>5</v>
      </c>
      <c r="F149" s="56"/>
      <c r="G149" s="137"/>
      <c r="H149" s="144" t="s">
        <v>113</v>
      </c>
    </row>
    <row r="150" spans="1:9" ht="15.75" x14ac:dyDescent="0.25">
      <c r="A150" s="83" t="s">
        <v>78</v>
      </c>
      <c r="B150" s="83"/>
      <c r="C150" s="83"/>
      <c r="D150" s="83"/>
      <c r="E150" s="83"/>
      <c r="F150" s="83"/>
      <c r="G150" s="124"/>
      <c r="H150" s="296"/>
      <c r="I150" s="117"/>
    </row>
    <row r="151" spans="1:9" ht="15.75" x14ac:dyDescent="0.25">
      <c r="A151" s="622" t="s">
        <v>6</v>
      </c>
      <c r="B151" s="623"/>
      <c r="C151" s="623"/>
      <c r="D151" s="623"/>
      <c r="E151" s="623"/>
      <c r="F151" s="623"/>
      <c r="G151" s="623"/>
      <c r="H151" s="223"/>
      <c r="I151" s="2"/>
    </row>
    <row r="152" spans="1:9" s="1" customFormat="1" ht="32.25" customHeight="1" x14ac:dyDescent="0.25">
      <c r="A152" s="38" t="s">
        <v>56</v>
      </c>
      <c r="B152" s="104">
        <v>100</v>
      </c>
      <c r="C152" s="105">
        <v>1.1200000000000001</v>
      </c>
      <c r="D152" s="105">
        <v>0.1</v>
      </c>
      <c r="E152" s="105">
        <v>3.5</v>
      </c>
      <c r="F152" s="105">
        <v>20</v>
      </c>
      <c r="G152" s="184" t="s">
        <v>45</v>
      </c>
      <c r="H152" s="224">
        <v>20</v>
      </c>
    </row>
    <row r="153" spans="1:9" ht="47.25" x14ac:dyDescent="0.25">
      <c r="A153" s="19" t="s">
        <v>32</v>
      </c>
      <c r="B153" s="91">
        <v>250</v>
      </c>
      <c r="C153" s="80">
        <v>6.45</v>
      </c>
      <c r="D153" s="80">
        <v>7.22</v>
      </c>
      <c r="E153" s="80">
        <v>23.12</v>
      </c>
      <c r="F153" s="80">
        <v>183.02</v>
      </c>
      <c r="G153" s="245" t="s">
        <v>53</v>
      </c>
      <c r="H153" s="224">
        <v>15</v>
      </c>
      <c r="I153" s="1"/>
    </row>
    <row r="154" spans="1:9" s="2" customFormat="1" ht="33" customHeight="1" x14ac:dyDescent="0.25">
      <c r="A154" s="39" t="s">
        <v>28</v>
      </c>
      <c r="B154" s="23">
        <v>200</v>
      </c>
      <c r="C154" s="24">
        <v>14.54</v>
      </c>
      <c r="D154" s="24">
        <v>15.46</v>
      </c>
      <c r="E154" s="24">
        <v>34.200000000000003</v>
      </c>
      <c r="F154" s="24">
        <v>334.41</v>
      </c>
      <c r="G154" s="184" t="s">
        <v>52</v>
      </c>
      <c r="H154" s="224">
        <v>51</v>
      </c>
    </row>
    <row r="155" spans="1:9" ht="15.75" x14ac:dyDescent="0.25">
      <c r="A155" s="18" t="s">
        <v>29</v>
      </c>
      <c r="B155" s="17">
        <v>200</v>
      </c>
      <c r="C155" s="7">
        <v>0.5</v>
      </c>
      <c r="D155" s="7">
        <v>0</v>
      </c>
      <c r="E155" s="7">
        <v>19.8</v>
      </c>
      <c r="F155" s="7">
        <v>81</v>
      </c>
      <c r="G155" s="246" t="s">
        <v>63</v>
      </c>
      <c r="H155" s="224">
        <v>12</v>
      </c>
      <c r="I155" s="3"/>
    </row>
    <row r="156" spans="1:9" ht="15.75" x14ac:dyDescent="0.25">
      <c r="A156" s="8" t="s">
        <v>34</v>
      </c>
      <c r="B156" s="73">
        <v>40</v>
      </c>
      <c r="C156" s="74">
        <v>3.16</v>
      </c>
      <c r="D156" s="74">
        <v>0.4</v>
      </c>
      <c r="E156" s="74">
        <v>19.32</v>
      </c>
      <c r="F156" s="74">
        <v>93.52</v>
      </c>
      <c r="G156" s="238" t="s">
        <v>42</v>
      </c>
      <c r="H156" s="224">
        <v>3.2</v>
      </c>
      <c r="I156" s="26"/>
    </row>
    <row r="157" spans="1:9" ht="32.25" x14ac:dyDescent="0.3">
      <c r="A157" s="82" t="s">
        <v>49</v>
      </c>
      <c r="B157" s="81">
        <v>30</v>
      </c>
      <c r="C157" s="74">
        <v>1.68</v>
      </c>
      <c r="D157" s="74">
        <v>0.33</v>
      </c>
      <c r="E157" s="74">
        <v>14.82</v>
      </c>
      <c r="F157" s="74">
        <v>68.97</v>
      </c>
      <c r="G157" s="240" t="s">
        <v>43</v>
      </c>
      <c r="H157" s="224">
        <v>3</v>
      </c>
    </row>
    <row r="158" spans="1:9" x14ac:dyDescent="0.25">
      <c r="A158" s="66" t="s">
        <v>7</v>
      </c>
      <c r="B158" s="36">
        <f>SUM(B152:B157)</f>
        <v>820</v>
      </c>
      <c r="C158" s="71">
        <f>SUM(C152:C157)</f>
        <v>27.45</v>
      </c>
      <c r="D158" s="71">
        <f t="shared" ref="D158:F158" si="7">SUM(D152:D157)</f>
        <v>23.509999999999998</v>
      </c>
      <c r="E158" s="71">
        <f t="shared" si="7"/>
        <v>114.75999999999999</v>
      </c>
      <c r="F158" s="71">
        <f t="shared" si="7"/>
        <v>780.92000000000007</v>
      </c>
      <c r="G158" s="100"/>
      <c r="H158" s="224">
        <f>SUM(H152:H157)</f>
        <v>104.2</v>
      </c>
      <c r="I158" s="46"/>
    </row>
    <row r="159" spans="1:9" s="3" customFormat="1" ht="16.5" customHeight="1" x14ac:dyDescent="0.25">
      <c r="A159" s="494"/>
      <c r="B159" s="495"/>
      <c r="C159" s="496"/>
      <c r="D159" s="496"/>
      <c r="E159" s="496"/>
      <c r="F159" s="496"/>
      <c r="G159" s="497"/>
    </row>
    <row r="160" spans="1:9" s="163" customFormat="1" ht="16.5" customHeight="1" x14ac:dyDescent="0.3">
      <c r="A160" s="289" t="s">
        <v>122</v>
      </c>
      <c r="B160" s="290"/>
      <c r="C160" s="291"/>
      <c r="D160" s="291"/>
      <c r="E160" s="292"/>
      <c r="F160" s="291"/>
      <c r="G160" s="498" t="s">
        <v>123</v>
      </c>
      <c r="H160" s="225"/>
      <c r="I160" s="294"/>
    </row>
    <row r="161" spans="1:9" s="163" customFormat="1" ht="16.5" customHeight="1" x14ac:dyDescent="0.3">
      <c r="A161" s="289" t="s">
        <v>124</v>
      </c>
      <c r="B161" s="290"/>
      <c r="C161" s="291"/>
      <c r="D161" s="291"/>
      <c r="E161" s="292"/>
      <c r="F161" s="291"/>
      <c r="G161" s="498" t="s">
        <v>196</v>
      </c>
      <c r="H161" s="222"/>
      <c r="I161" s="294"/>
    </row>
    <row r="162" spans="1:9" s="163" customFormat="1" ht="16.5" customHeight="1" x14ac:dyDescent="0.3">
      <c r="A162" s="295" t="s">
        <v>125</v>
      </c>
      <c r="B162" s="290"/>
      <c r="C162" s="291"/>
      <c r="D162" s="291"/>
      <c r="E162" s="292"/>
      <c r="F162" s="291"/>
      <c r="G162" s="498" t="s">
        <v>201</v>
      </c>
      <c r="H162" s="293"/>
      <c r="I162" s="294"/>
    </row>
    <row r="163" spans="1:9" s="29" customFormat="1" ht="42.75" customHeight="1" x14ac:dyDescent="0.3">
      <c r="A163" s="35" t="s">
        <v>25</v>
      </c>
      <c r="B163" s="57" t="s">
        <v>24</v>
      </c>
      <c r="C163" s="597" t="s">
        <v>1</v>
      </c>
      <c r="D163" s="597"/>
      <c r="E163" s="597"/>
      <c r="F163" s="513" t="s">
        <v>2</v>
      </c>
      <c r="G163" s="136" t="s">
        <v>0</v>
      </c>
      <c r="H163" s="143" t="s">
        <v>112</v>
      </c>
    </row>
    <row r="164" spans="1:9" s="29" customFormat="1" ht="24" customHeight="1" x14ac:dyDescent="0.3">
      <c r="A164" s="35"/>
      <c r="B164" s="57"/>
      <c r="C164" s="513" t="s">
        <v>3</v>
      </c>
      <c r="D164" s="513" t="s">
        <v>4</v>
      </c>
      <c r="E164" s="513" t="s">
        <v>5</v>
      </c>
      <c r="F164" s="56"/>
      <c r="G164" s="137"/>
      <c r="H164" s="144" t="s">
        <v>113</v>
      </c>
    </row>
    <row r="165" spans="1:9" x14ac:dyDescent="0.2">
      <c r="A165" s="83" t="s">
        <v>79</v>
      </c>
      <c r="B165" s="83"/>
      <c r="C165" s="83"/>
      <c r="D165" s="83"/>
      <c r="E165" s="83"/>
      <c r="F165" s="83"/>
      <c r="G165" s="115"/>
      <c r="H165" s="293"/>
      <c r="I165" s="46"/>
    </row>
    <row r="166" spans="1:9" x14ac:dyDescent="0.3">
      <c r="A166" s="626" t="s">
        <v>6</v>
      </c>
      <c r="B166" s="659"/>
      <c r="C166" s="659"/>
      <c r="D166" s="659"/>
      <c r="E166" s="659"/>
      <c r="F166" s="659"/>
      <c r="G166" s="659"/>
      <c r="H166" s="296"/>
    </row>
    <row r="167" spans="1:9" x14ac:dyDescent="0.3">
      <c r="A167" s="135" t="s">
        <v>107</v>
      </c>
      <c r="B167" s="104">
        <v>100</v>
      </c>
      <c r="C167" s="105">
        <v>1.3</v>
      </c>
      <c r="D167" s="105">
        <v>4.5</v>
      </c>
      <c r="E167" s="105">
        <v>7.7</v>
      </c>
      <c r="F167" s="105">
        <v>76</v>
      </c>
      <c r="G167" s="182" t="s">
        <v>108</v>
      </c>
      <c r="H167" s="159">
        <v>20</v>
      </c>
    </row>
    <row r="168" spans="1:9" x14ac:dyDescent="0.3">
      <c r="A168" s="38" t="s">
        <v>60</v>
      </c>
      <c r="B168" s="106">
        <v>250</v>
      </c>
      <c r="C168" s="107">
        <v>4.2300000000000004</v>
      </c>
      <c r="D168" s="107">
        <v>4.5</v>
      </c>
      <c r="E168" s="107">
        <v>13.55</v>
      </c>
      <c r="F168" s="107">
        <v>111.65</v>
      </c>
      <c r="G168" s="184" t="s">
        <v>59</v>
      </c>
      <c r="H168" s="160">
        <v>15</v>
      </c>
    </row>
    <row r="169" spans="1:9" ht="31.5" x14ac:dyDescent="0.3">
      <c r="A169" s="19" t="s">
        <v>105</v>
      </c>
      <c r="B169" s="92">
        <v>105</v>
      </c>
      <c r="C169" s="93">
        <v>12.83</v>
      </c>
      <c r="D169" s="93">
        <v>12.97</v>
      </c>
      <c r="E169" s="93">
        <v>10.27</v>
      </c>
      <c r="F169" s="93">
        <v>209.13</v>
      </c>
      <c r="G169" s="181" t="s">
        <v>106</v>
      </c>
      <c r="H169" s="160">
        <v>36</v>
      </c>
    </row>
    <row r="170" spans="1:9" x14ac:dyDescent="0.3">
      <c r="A170" s="19" t="s">
        <v>90</v>
      </c>
      <c r="B170" s="20">
        <v>180</v>
      </c>
      <c r="C170" s="14">
        <v>3.63</v>
      </c>
      <c r="D170" s="14">
        <v>7.13</v>
      </c>
      <c r="E170" s="14">
        <v>25.17</v>
      </c>
      <c r="F170" s="14">
        <v>189</v>
      </c>
      <c r="G170" s="184" t="s">
        <v>109</v>
      </c>
      <c r="H170" s="220">
        <v>15</v>
      </c>
    </row>
    <row r="171" spans="1:9" x14ac:dyDescent="0.3">
      <c r="A171" s="4" t="s">
        <v>35</v>
      </c>
      <c r="B171" s="5">
        <v>200</v>
      </c>
      <c r="C171" s="6">
        <v>0.16</v>
      </c>
      <c r="D171" s="6">
        <v>0.16</v>
      </c>
      <c r="E171" s="6">
        <v>27.88</v>
      </c>
      <c r="F171" s="6">
        <v>114.6</v>
      </c>
      <c r="G171" s="238" t="s">
        <v>44</v>
      </c>
      <c r="H171" s="161">
        <v>12</v>
      </c>
    </row>
    <row r="172" spans="1:9" x14ac:dyDescent="0.3">
      <c r="A172" s="8" t="s">
        <v>34</v>
      </c>
      <c r="B172" s="73">
        <v>40</v>
      </c>
      <c r="C172" s="74">
        <v>3.16</v>
      </c>
      <c r="D172" s="74">
        <v>0.4</v>
      </c>
      <c r="E172" s="74">
        <v>19.32</v>
      </c>
      <c r="F172" s="74">
        <v>93.52</v>
      </c>
      <c r="G172" s="238" t="s">
        <v>42</v>
      </c>
      <c r="H172" s="162">
        <v>3.2</v>
      </c>
    </row>
    <row r="173" spans="1:9" ht="32.25" x14ac:dyDescent="0.3">
      <c r="A173" s="82" t="s">
        <v>49</v>
      </c>
      <c r="B173" s="81">
        <v>30</v>
      </c>
      <c r="C173" s="74">
        <v>1.68</v>
      </c>
      <c r="D173" s="74">
        <v>0.33</v>
      </c>
      <c r="E173" s="74">
        <v>14.82</v>
      </c>
      <c r="F173" s="74">
        <v>68.97</v>
      </c>
      <c r="G173" s="240" t="s">
        <v>43</v>
      </c>
      <c r="H173" s="162">
        <v>3</v>
      </c>
    </row>
    <row r="174" spans="1:9" x14ac:dyDescent="0.3">
      <c r="A174" s="66" t="s">
        <v>7</v>
      </c>
      <c r="B174" s="36">
        <f>SUM(B167:B173)</f>
        <v>905</v>
      </c>
      <c r="C174" s="71">
        <f>SUM(C167:C173)</f>
        <v>26.99</v>
      </c>
      <c r="D174" s="71">
        <f>SUM(D167:D173)</f>
        <v>29.989999999999995</v>
      </c>
      <c r="E174" s="71">
        <f>SUM(E167:E173)</f>
        <v>118.70999999999998</v>
      </c>
      <c r="F174" s="71">
        <f>SUM(F167:F173)</f>
        <v>862.87</v>
      </c>
      <c r="G174" s="102"/>
      <c r="H174" s="160">
        <f>SUM(H167:H173)</f>
        <v>104.2</v>
      </c>
    </row>
    <row r="175" spans="1:9" ht="46.5" customHeight="1" x14ac:dyDescent="0.3">
      <c r="A175" s="21" t="s">
        <v>8</v>
      </c>
      <c r="B175" s="71">
        <f>(B174+B158+B143+B127+B111)/5</f>
        <v>887</v>
      </c>
      <c r="C175" s="71">
        <f>(C174+C158+C143+C127+C111)/5</f>
        <v>27.714799999999997</v>
      </c>
      <c r="D175" s="71">
        <f>(D174+D158+D143+D127+D111)/5</f>
        <v>27.032</v>
      </c>
      <c r="E175" s="71">
        <f>(E174+E158+E143+E127+E111)/5</f>
        <v>118.99399999999999</v>
      </c>
      <c r="F175" s="71">
        <f>(F174+F158+F143+F127+F111)/5</f>
        <v>841.5139999999999</v>
      </c>
      <c r="G175" s="103"/>
    </row>
    <row r="176" spans="1:9" ht="78" customHeight="1" x14ac:dyDescent="0.3">
      <c r="A176" s="21"/>
      <c r="B176" s="22"/>
      <c r="C176" s="71"/>
      <c r="D176" s="71"/>
      <c r="E176" s="71"/>
      <c r="F176" s="71"/>
      <c r="G176" s="51"/>
    </row>
    <row r="177" spans="1:7" ht="27" customHeight="1" x14ac:dyDescent="0.3">
      <c r="A177" s="130" t="s">
        <v>37</v>
      </c>
      <c r="B177" s="131">
        <v>800</v>
      </c>
      <c r="C177" s="132" t="s">
        <v>83</v>
      </c>
      <c r="D177" s="132" t="s">
        <v>84</v>
      </c>
      <c r="E177" s="132" t="s">
        <v>85</v>
      </c>
      <c r="F177" s="133" t="s">
        <v>86</v>
      </c>
      <c r="G177" s="72"/>
    </row>
    <row r="178" spans="1:7" ht="25.5" customHeight="1" x14ac:dyDescent="0.3">
      <c r="A178" s="55" t="s">
        <v>9</v>
      </c>
      <c r="B178" s="126"/>
      <c r="C178" s="68">
        <f>(C175+C95)/2</f>
        <v>27.346799999999995</v>
      </c>
      <c r="D178" s="68">
        <f>(D175+D95)/2</f>
        <v>26.594999999999999</v>
      </c>
      <c r="E178" s="68">
        <f>(E175+E95)/2</f>
        <v>118.86199999999999</v>
      </c>
      <c r="F178" s="68">
        <f>(F175+F95)/2</f>
        <v>830.49499999999989</v>
      </c>
    </row>
    <row r="179" spans="1:7" ht="32.25" thickBot="1" x14ac:dyDescent="0.35">
      <c r="A179" s="54" t="s">
        <v>17</v>
      </c>
      <c r="B179" s="62"/>
      <c r="C179" s="41">
        <f>C178/C180</f>
        <v>0.30385333333333325</v>
      </c>
      <c r="D179" s="41">
        <f>D178/D180</f>
        <v>0.28907608695652171</v>
      </c>
      <c r="E179" s="41">
        <f>E178/E180</f>
        <v>0.31034464751958224</v>
      </c>
      <c r="F179" s="41">
        <f>F178/F180</f>
        <v>0.305329044117647</v>
      </c>
    </row>
    <row r="180" spans="1:7" ht="63.75" thickBot="1" x14ac:dyDescent="0.35">
      <c r="A180" s="53" t="s">
        <v>87</v>
      </c>
      <c r="B180" s="63"/>
      <c r="C180" s="42">
        <v>90</v>
      </c>
      <c r="D180" s="42">
        <v>92</v>
      </c>
      <c r="E180" s="42">
        <v>383</v>
      </c>
      <c r="F180" s="42">
        <v>2720</v>
      </c>
    </row>
    <row r="181" spans="1:7" x14ac:dyDescent="0.3">
      <c r="A181" s="58" t="s">
        <v>11</v>
      </c>
      <c r="B181" s="59"/>
      <c r="C181" s="43"/>
      <c r="D181" s="43"/>
      <c r="E181" s="44" t="s">
        <v>12</v>
      </c>
      <c r="F181" s="27"/>
    </row>
    <row r="182" spans="1:7" x14ac:dyDescent="0.3">
      <c r="A182" s="60"/>
      <c r="B182" s="61"/>
      <c r="C182" s="45" t="s">
        <v>6</v>
      </c>
      <c r="D182" s="45">
        <f>F178/F180%</f>
        <v>30.532904411764704</v>
      </c>
      <c r="E182" s="45" t="s">
        <v>13</v>
      </c>
      <c r="F182" s="27"/>
    </row>
    <row r="184" spans="1:7" x14ac:dyDescent="0.3">
      <c r="A184" s="618" t="s">
        <v>18</v>
      </c>
      <c r="B184" s="618"/>
      <c r="C184" s="618"/>
      <c r="D184" s="618"/>
      <c r="E184" s="618"/>
      <c r="F184" s="618"/>
      <c r="G184" s="601"/>
    </row>
    <row r="185" spans="1:7" x14ac:dyDescent="0.3">
      <c r="A185" s="617" t="s">
        <v>82</v>
      </c>
      <c r="B185" s="617"/>
      <c r="C185" s="617"/>
      <c r="D185" s="617"/>
      <c r="E185" s="616"/>
      <c r="F185" s="616"/>
      <c r="G185" s="616"/>
    </row>
    <row r="186" spans="1:7" x14ac:dyDescent="0.3">
      <c r="A186" s="616" t="s">
        <v>33</v>
      </c>
      <c r="B186" s="616"/>
      <c r="C186" s="616"/>
      <c r="D186" s="616"/>
      <c r="E186" s="616"/>
      <c r="F186" s="616"/>
      <c r="G186" s="619"/>
    </row>
    <row r="187" spans="1:7" x14ac:dyDescent="0.3">
      <c r="A187" s="616" t="s">
        <v>26</v>
      </c>
      <c r="B187" s="616"/>
      <c r="C187" s="616"/>
      <c r="D187" s="616"/>
      <c r="E187" s="616"/>
      <c r="F187" s="616"/>
      <c r="G187" s="601"/>
    </row>
  </sheetData>
  <mergeCells count="34">
    <mergeCell ref="A187:G187"/>
    <mergeCell ref="A55:G55"/>
    <mergeCell ref="A71:G71"/>
    <mergeCell ref="A87:G87"/>
    <mergeCell ref="A103:G103"/>
    <mergeCell ref="A135:H135"/>
    <mergeCell ref="A119:G119"/>
    <mergeCell ref="A166:G166"/>
    <mergeCell ref="A151:G151"/>
    <mergeCell ref="A184:G184"/>
    <mergeCell ref="A185:G185"/>
    <mergeCell ref="A186:G186"/>
    <mergeCell ref="C163:E163"/>
    <mergeCell ref="C148:E148"/>
    <mergeCell ref="C132:E132"/>
    <mergeCell ref="C116:E116"/>
    <mergeCell ref="A5:G5"/>
    <mergeCell ref="C20:E20"/>
    <mergeCell ref="A23:G23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C100:E100"/>
    <mergeCell ref="C84:E84"/>
    <mergeCell ref="C68:E68"/>
    <mergeCell ref="C52:E52"/>
    <mergeCell ref="C36:E36"/>
    <mergeCell ref="A39:G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1"/>
  <sheetViews>
    <sheetView topLeftCell="A85" workbookViewId="0">
      <selection activeCell="H104" sqref="H104"/>
    </sheetView>
  </sheetViews>
  <sheetFormatPr defaultColWidth="9" defaultRowHeight="18.75" x14ac:dyDescent="0.3"/>
  <cols>
    <col min="1" max="1" width="38.42578125" style="294" customWidth="1"/>
    <col min="2" max="2" width="9.85546875" style="378" customWidth="1"/>
    <col min="3" max="3" width="11.28515625" style="40" customWidth="1"/>
    <col min="4" max="4" width="14.42578125" style="40" customWidth="1"/>
    <col min="5" max="5" width="16.5703125" style="40" customWidth="1"/>
    <col min="6" max="6" width="15.85546875" style="40" customWidth="1"/>
    <col min="7" max="7" width="14.28515625" style="506" customWidth="1"/>
    <col min="8" max="8" width="9" style="507"/>
    <col min="9" max="9" width="9" style="294"/>
    <col min="10" max="16384" width="9" style="163"/>
  </cols>
  <sheetData>
    <row r="1" spans="1:9" x14ac:dyDescent="0.3">
      <c r="A1" s="289" t="s">
        <v>122</v>
      </c>
      <c r="B1" s="290"/>
      <c r="C1" s="291"/>
      <c r="D1" s="291"/>
      <c r="E1" s="292"/>
      <c r="F1" s="291"/>
      <c r="G1" s="509" t="s">
        <v>123</v>
      </c>
      <c r="H1" s="293"/>
    </row>
    <row r="2" spans="1:9" x14ac:dyDescent="0.3">
      <c r="A2" s="289" t="s">
        <v>124</v>
      </c>
      <c r="B2" s="290"/>
      <c r="C2" s="291"/>
      <c r="D2" s="291"/>
      <c r="E2" s="292"/>
      <c r="F2" s="291"/>
      <c r="G2" s="509" t="s">
        <v>196</v>
      </c>
      <c r="H2" s="293"/>
    </row>
    <row r="3" spans="1:9" x14ac:dyDescent="0.3">
      <c r="A3" s="295" t="s">
        <v>125</v>
      </c>
      <c r="B3" s="290"/>
      <c r="C3" s="291"/>
      <c r="D3" s="291"/>
      <c r="E3" s="292"/>
      <c r="F3" s="291"/>
      <c r="G3" s="509" t="s">
        <v>201</v>
      </c>
      <c r="H3" s="296"/>
    </row>
    <row r="5" spans="1:9" s="28" customFormat="1" ht="52.5" customHeight="1" x14ac:dyDescent="0.3">
      <c r="A5" s="661" t="s">
        <v>231</v>
      </c>
      <c r="B5" s="662"/>
      <c r="C5" s="662"/>
      <c r="D5" s="662"/>
      <c r="E5" s="662"/>
      <c r="F5" s="662"/>
      <c r="G5" s="663"/>
      <c r="H5" s="663"/>
      <c r="I5" s="297"/>
    </row>
    <row r="6" spans="1:9" s="179" customFormat="1" ht="31.5" customHeight="1" x14ac:dyDescent="0.25">
      <c r="A6" s="572" t="s">
        <v>115</v>
      </c>
      <c r="B6" s="572"/>
      <c r="C6" s="572"/>
      <c r="D6" s="572"/>
      <c r="E6" s="572"/>
      <c r="F6" s="572"/>
      <c r="G6" s="572"/>
      <c r="H6" s="573"/>
      <c r="I6" s="298"/>
    </row>
    <row r="7" spans="1:9" s="179" customFormat="1" ht="15.75" customHeight="1" x14ac:dyDescent="0.25">
      <c r="A7" s="572" t="s">
        <v>116</v>
      </c>
      <c r="B7" s="572"/>
      <c r="C7" s="572"/>
      <c r="D7" s="572"/>
      <c r="E7" s="572"/>
      <c r="F7" s="572"/>
      <c r="G7" s="572"/>
      <c r="H7" s="573"/>
      <c r="I7" s="299"/>
    </row>
    <row r="8" spans="1:9" s="179" customFormat="1" ht="15.75" customHeight="1" x14ac:dyDescent="0.25">
      <c r="A8" s="572" t="s">
        <v>117</v>
      </c>
      <c r="B8" s="572"/>
      <c r="C8" s="572"/>
      <c r="D8" s="572"/>
      <c r="E8" s="572"/>
      <c r="F8" s="572"/>
      <c r="G8" s="572"/>
      <c r="H8" s="573"/>
      <c r="I8" s="299"/>
    </row>
    <row r="9" spans="1:9" s="179" customFormat="1" ht="15.75" customHeight="1" x14ac:dyDescent="0.25">
      <c r="A9" s="572" t="s">
        <v>118</v>
      </c>
      <c r="B9" s="572"/>
      <c r="C9" s="572"/>
      <c r="D9" s="572"/>
      <c r="E9" s="572"/>
      <c r="F9" s="572"/>
      <c r="G9" s="572"/>
      <c r="H9" s="573"/>
      <c r="I9" s="299"/>
    </row>
    <row r="10" spans="1:9" s="179" customFormat="1" ht="15.75" customHeight="1" x14ac:dyDescent="0.25">
      <c r="A10" s="579" t="s">
        <v>119</v>
      </c>
      <c r="B10" s="578"/>
      <c r="C10" s="578"/>
      <c r="D10" s="578"/>
      <c r="E10" s="578"/>
      <c r="F10" s="580"/>
      <c r="G10" s="580"/>
      <c r="H10" s="573"/>
      <c r="I10" s="299"/>
    </row>
    <row r="11" spans="1:9" s="179" customFormat="1" ht="15.75" customHeight="1" x14ac:dyDescent="0.25">
      <c r="A11" s="581" t="s">
        <v>120</v>
      </c>
      <c r="B11" s="582"/>
      <c r="C11" s="582"/>
      <c r="D11" s="582"/>
      <c r="E11" s="582"/>
      <c r="F11" s="573"/>
      <c r="G11" s="573"/>
      <c r="H11" s="573"/>
      <c r="I11" s="299"/>
    </row>
    <row r="12" spans="1:9" s="179" customFormat="1" ht="15.75" customHeight="1" x14ac:dyDescent="0.25">
      <c r="A12" s="578" t="s">
        <v>33</v>
      </c>
      <c r="B12" s="578"/>
      <c r="C12" s="578"/>
      <c r="D12" s="578"/>
      <c r="E12" s="589"/>
      <c r="F12" s="573"/>
      <c r="G12" s="573"/>
      <c r="H12" s="573"/>
      <c r="I12" s="299"/>
    </row>
    <row r="13" spans="1:9" s="179" customFormat="1" ht="15.75" customHeight="1" x14ac:dyDescent="0.25">
      <c r="A13" s="578" t="s">
        <v>121</v>
      </c>
      <c r="B13" s="578"/>
      <c r="C13" s="578"/>
      <c r="D13" s="578"/>
      <c r="E13" s="582"/>
      <c r="F13" s="573"/>
      <c r="G13" s="573"/>
      <c r="H13" s="573"/>
      <c r="I13" s="299"/>
    </row>
    <row r="14" spans="1:9" s="29" customFormat="1" ht="42.75" customHeight="1" x14ac:dyDescent="0.3">
      <c r="A14" s="503"/>
      <c r="B14" s="503"/>
      <c r="C14" s="503"/>
      <c r="D14" s="503"/>
      <c r="E14" s="507"/>
      <c r="F14" s="501"/>
      <c r="G14" s="501"/>
      <c r="H14" s="501"/>
      <c r="I14" s="298"/>
    </row>
    <row r="15" spans="1:9" s="29" customFormat="1" ht="24" customHeight="1" x14ac:dyDescent="0.3">
      <c r="A15" s="503"/>
      <c r="B15" s="503"/>
      <c r="C15" s="503"/>
      <c r="D15" s="503"/>
      <c r="E15" s="507"/>
      <c r="F15" s="501"/>
      <c r="G15" s="501"/>
      <c r="H15" s="501"/>
      <c r="I15" s="298"/>
    </row>
    <row r="16" spans="1:9" s="3" customFormat="1" ht="15.6" customHeight="1" x14ac:dyDescent="0.25">
      <c r="A16" s="289" t="s">
        <v>122</v>
      </c>
      <c r="B16" s="290"/>
      <c r="C16" s="291"/>
      <c r="D16" s="291"/>
      <c r="E16" s="292"/>
      <c r="F16" s="291"/>
      <c r="G16" s="509" t="s">
        <v>123</v>
      </c>
      <c r="H16" s="293"/>
      <c r="I16" s="299"/>
    </row>
    <row r="17" spans="1:9" s="3" customFormat="1" ht="15.75" x14ac:dyDescent="0.25">
      <c r="A17" s="289" t="s">
        <v>124</v>
      </c>
      <c r="B17" s="290"/>
      <c r="C17" s="291"/>
      <c r="D17" s="291"/>
      <c r="E17" s="292"/>
      <c r="F17" s="291"/>
      <c r="G17" s="509" t="s">
        <v>196</v>
      </c>
      <c r="H17" s="293"/>
      <c r="I17" s="300"/>
    </row>
    <row r="18" spans="1:9" s="3" customFormat="1" ht="15" customHeight="1" x14ac:dyDescent="0.25">
      <c r="A18" s="295" t="s">
        <v>125</v>
      </c>
      <c r="B18" s="290"/>
      <c r="C18" s="291"/>
      <c r="D18" s="291"/>
      <c r="E18" s="292"/>
      <c r="F18" s="291"/>
      <c r="G18" s="509" t="s">
        <v>201</v>
      </c>
      <c r="H18" s="296"/>
      <c r="I18" s="299"/>
    </row>
    <row r="19" spans="1:9" s="3" customFormat="1" ht="16.5" thickBot="1" x14ac:dyDescent="0.3">
      <c r="A19" s="301"/>
      <c r="B19" s="301"/>
      <c r="C19" s="301"/>
      <c r="D19" s="301"/>
      <c r="E19" s="301"/>
      <c r="F19" s="301"/>
      <c r="G19" s="252"/>
      <c r="H19" s="302"/>
      <c r="I19" s="299"/>
    </row>
    <row r="20" spans="1:9" s="3" customFormat="1" ht="30" customHeight="1" x14ac:dyDescent="0.25">
      <c r="A20" s="303" t="s">
        <v>25</v>
      </c>
      <c r="B20" s="267" t="s">
        <v>24</v>
      </c>
      <c r="C20" s="574" t="s">
        <v>1</v>
      </c>
      <c r="D20" s="574"/>
      <c r="E20" s="574"/>
      <c r="F20" s="502" t="s">
        <v>2</v>
      </c>
      <c r="G20" s="253" t="s">
        <v>0</v>
      </c>
      <c r="H20" s="584" t="s">
        <v>126</v>
      </c>
      <c r="I20" s="299"/>
    </row>
    <row r="21" spans="1:9" s="3" customFormat="1" ht="23.25" customHeight="1" x14ac:dyDescent="0.25">
      <c r="A21" s="303"/>
      <c r="B21" s="305"/>
      <c r="C21" s="502" t="s">
        <v>3</v>
      </c>
      <c r="D21" s="502" t="s">
        <v>4</v>
      </c>
      <c r="E21" s="502" t="s">
        <v>5</v>
      </c>
      <c r="F21" s="306"/>
      <c r="G21" s="254"/>
      <c r="H21" s="585"/>
      <c r="I21" s="299"/>
    </row>
    <row r="22" spans="1:9" s="3" customFormat="1" ht="16.5" thickBot="1" x14ac:dyDescent="0.3">
      <c r="A22" s="307" t="s">
        <v>19</v>
      </c>
      <c r="B22" s="250" t="s">
        <v>127</v>
      </c>
      <c r="C22" s="250" t="s">
        <v>127</v>
      </c>
      <c r="D22" s="250" t="s">
        <v>127</v>
      </c>
      <c r="E22" s="250" t="s">
        <v>127</v>
      </c>
      <c r="F22" s="250" t="s">
        <v>127</v>
      </c>
      <c r="G22" s="255"/>
      <c r="H22" s="586"/>
      <c r="I22" s="299"/>
    </row>
    <row r="23" spans="1:9" s="3" customFormat="1" ht="15.75" x14ac:dyDescent="0.25">
      <c r="A23" s="575" t="s">
        <v>128</v>
      </c>
      <c r="B23" s="576"/>
      <c r="C23" s="576"/>
      <c r="D23" s="576"/>
      <c r="E23" s="576"/>
      <c r="F23" s="576"/>
      <c r="G23" s="577"/>
      <c r="H23" s="308"/>
      <c r="I23" s="299"/>
    </row>
    <row r="24" spans="1:9" s="3" customFormat="1" ht="30" x14ac:dyDescent="0.25">
      <c r="A24" s="381" t="s">
        <v>154</v>
      </c>
      <c r="B24" s="274">
        <v>200</v>
      </c>
      <c r="C24" s="275">
        <v>7.55</v>
      </c>
      <c r="D24" s="275">
        <v>9.74</v>
      </c>
      <c r="E24" s="275">
        <v>32.5</v>
      </c>
      <c r="F24" s="275">
        <v>247.8</v>
      </c>
      <c r="G24" s="382" t="s">
        <v>159</v>
      </c>
      <c r="H24" s="383">
        <v>33</v>
      </c>
      <c r="I24" s="299"/>
    </row>
    <row r="25" spans="1:9" s="3" customFormat="1" ht="24" customHeight="1" x14ac:dyDescent="0.25">
      <c r="A25" s="273" t="s">
        <v>155</v>
      </c>
      <c r="B25" s="274">
        <v>70</v>
      </c>
      <c r="C25" s="275">
        <v>5.08</v>
      </c>
      <c r="D25" s="275">
        <v>4.78</v>
      </c>
      <c r="E25" s="275">
        <v>19.29</v>
      </c>
      <c r="F25" s="275">
        <v>140.5</v>
      </c>
      <c r="G25" s="276" t="s">
        <v>137</v>
      </c>
      <c r="H25" s="384">
        <v>30</v>
      </c>
      <c r="I25" s="299"/>
    </row>
    <row r="26" spans="1:9" s="3" customFormat="1" ht="21.75" customHeight="1" x14ac:dyDescent="0.25">
      <c r="A26" s="277" t="s">
        <v>156</v>
      </c>
      <c r="B26" s="264">
        <v>200</v>
      </c>
      <c r="C26" s="264">
        <v>4.08</v>
      </c>
      <c r="D26" s="264">
        <v>3.54</v>
      </c>
      <c r="E26" s="264">
        <v>17.579999999999998</v>
      </c>
      <c r="F26" s="264">
        <v>118.6</v>
      </c>
      <c r="G26" s="264" t="s">
        <v>160</v>
      </c>
      <c r="H26" s="385">
        <v>16</v>
      </c>
      <c r="I26" s="299"/>
    </row>
    <row r="27" spans="1:9" s="3" customFormat="1" ht="15.75" x14ac:dyDescent="0.25">
      <c r="A27" s="386" t="s">
        <v>157</v>
      </c>
      <c r="B27" s="387">
        <v>100</v>
      </c>
      <c r="C27" s="388">
        <v>0.4</v>
      </c>
      <c r="D27" s="388">
        <v>0.4</v>
      </c>
      <c r="E27" s="389">
        <v>9.8000000000000007</v>
      </c>
      <c r="F27" s="388">
        <v>47</v>
      </c>
      <c r="G27" s="390" t="s">
        <v>130</v>
      </c>
      <c r="H27" s="385">
        <v>22</v>
      </c>
      <c r="I27" s="299"/>
    </row>
    <row r="28" spans="1:9" s="3" customFormat="1" ht="15.75" x14ac:dyDescent="0.25">
      <c r="A28" s="391" t="s">
        <v>158</v>
      </c>
      <c r="B28" s="392">
        <v>30</v>
      </c>
      <c r="C28" s="393">
        <v>2.37</v>
      </c>
      <c r="D28" s="394">
        <v>0.3</v>
      </c>
      <c r="E28" s="393">
        <v>14.49</v>
      </c>
      <c r="F28" s="393">
        <v>70.14</v>
      </c>
      <c r="G28" s="385" t="s">
        <v>42</v>
      </c>
      <c r="H28" s="385">
        <v>3.2</v>
      </c>
      <c r="I28" s="299"/>
    </row>
    <row r="29" spans="1:9" s="3" customFormat="1" ht="15.75" x14ac:dyDescent="0.25">
      <c r="A29" s="309" t="s">
        <v>131</v>
      </c>
      <c r="B29" s="310">
        <f>B28+B27+B26+B25+B24</f>
        <v>600</v>
      </c>
      <c r="C29" s="311">
        <f>C28+C27+C26+C25+C24</f>
        <v>19.48</v>
      </c>
      <c r="D29" s="502">
        <f>D28+D27+D26+D25+D24</f>
        <v>18.759999999999998</v>
      </c>
      <c r="E29" s="311">
        <f>E28+E27+E26+E25+E24</f>
        <v>93.66</v>
      </c>
      <c r="F29" s="311">
        <f>F28+F27+F26+F25+F24</f>
        <v>624.04</v>
      </c>
      <c r="G29" s="256"/>
      <c r="H29" s="312">
        <f>H28+H27+H26+H25+H24</f>
        <v>104.2</v>
      </c>
      <c r="I29" s="299"/>
    </row>
    <row r="30" spans="1:9" s="3" customFormat="1" ht="15.75" x14ac:dyDescent="0.25">
      <c r="A30" s="516"/>
      <c r="B30" s="354"/>
      <c r="C30" s="660" t="s">
        <v>230</v>
      </c>
      <c r="D30" s="660"/>
      <c r="E30" s="314"/>
      <c r="F30" s="314"/>
      <c r="G30" s="517"/>
      <c r="H30" s="518"/>
      <c r="I30" s="299"/>
    </row>
    <row r="31" spans="1:9" s="3" customFormat="1" ht="15.75" x14ac:dyDescent="0.25">
      <c r="A31" s="520" t="s">
        <v>213</v>
      </c>
      <c r="B31" s="521">
        <v>100</v>
      </c>
      <c r="C31" s="522">
        <v>1.5</v>
      </c>
      <c r="D31" s="523">
        <v>0.1</v>
      </c>
      <c r="E31" s="523">
        <v>11</v>
      </c>
      <c r="F31" s="523">
        <v>50</v>
      </c>
      <c r="G31" s="524" t="s">
        <v>216</v>
      </c>
      <c r="H31" s="427">
        <v>23</v>
      </c>
      <c r="I31" s="299"/>
    </row>
    <row r="32" spans="1:9" s="3" customFormat="1" ht="15.75" x14ac:dyDescent="0.25">
      <c r="A32" s="525" t="s">
        <v>214</v>
      </c>
      <c r="B32" s="526">
        <v>150</v>
      </c>
      <c r="C32" s="526">
        <v>12.7</v>
      </c>
      <c r="D32" s="526">
        <v>18</v>
      </c>
      <c r="E32" s="526">
        <v>3.3</v>
      </c>
      <c r="F32" s="526">
        <v>225.5</v>
      </c>
      <c r="G32" s="392" t="s">
        <v>217</v>
      </c>
      <c r="H32" s="526">
        <v>35</v>
      </c>
      <c r="I32" s="299"/>
    </row>
    <row r="33" spans="1:9" s="3" customFormat="1" ht="15.75" x14ac:dyDescent="0.25">
      <c r="A33" s="527" t="s">
        <v>215</v>
      </c>
      <c r="B33" s="528">
        <f>SUM(B31:B32)</f>
        <v>250</v>
      </c>
      <c r="C33" s="529">
        <f>SUM(C31:C32)</f>
        <v>14.2</v>
      </c>
      <c r="D33" s="529">
        <f t="shared" ref="D33:F33" si="0">SUM(D31:D32)</f>
        <v>18.100000000000001</v>
      </c>
      <c r="E33" s="529">
        <f t="shared" si="0"/>
        <v>14.3</v>
      </c>
      <c r="F33" s="529">
        <f t="shared" si="0"/>
        <v>275.5</v>
      </c>
      <c r="G33" s="519"/>
      <c r="H33" s="530">
        <f>H32+H31+H29</f>
        <v>162.19999999999999</v>
      </c>
      <c r="I33" s="299"/>
    </row>
    <row r="34" spans="1:9" s="3" customFormat="1" ht="24" customHeight="1" x14ac:dyDescent="0.25">
      <c r="A34" s="516"/>
      <c r="B34" s="354"/>
      <c r="C34" s="314"/>
      <c r="D34" s="325"/>
      <c r="E34" s="314"/>
      <c r="F34" s="314"/>
      <c r="G34" s="517"/>
      <c r="H34" s="518"/>
      <c r="I34" s="299"/>
    </row>
    <row r="35" spans="1:9" s="25" customFormat="1" ht="15.75" x14ac:dyDescent="0.25">
      <c r="A35" s="313"/>
      <c r="B35" s="314"/>
      <c r="C35" s="314"/>
      <c r="D35" s="314"/>
      <c r="E35" s="314"/>
      <c r="F35" s="314"/>
      <c r="G35" s="499"/>
      <c r="H35" s="315"/>
      <c r="I35" s="316"/>
    </row>
    <row r="36" spans="1:9" s="25" customFormat="1" ht="15.75" x14ac:dyDescent="0.25">
      <c r="A36" s="289" t="s">
        <v>122</v>
      </c>
      <c r="B36" s="290"/>
      <c r="C36" s="291"/>
      <c r="D36" s="291"/>
      <c r="E36" s="292"/>
      <c r="F36" s="291"/>
      <c r="G36" s="509" t="s">
        <v>123</v>
      </c>
      <c r="H36" s="293"/>
      <c r="I36" s="316"/>
    </row>
    <row r="37" spans="1:9" s="25" customFormat="1" ht="16.5" customHeight="1" x14ac:dyDescent="0.25">
      <c r="A37" s="289" t="s">
        <v>124</v>
      </c>
      <c r="B37" s="290"/>
      <c r="C37" s="291"/>
      <c r="D37" s="291"/>
      <c r="E37" s="292"/>
      <c r="F37" s="291"/>
      <c r="G37" s="509" t="s">
        <v>196</v>
      </c>
      <c r="H37" s="293"/>
      <c r="I37" s="316"/>
    </row>
    <row r="38" spans="1:9" s="3" customFormat="1" ht="19.899999999999999" customHeight="1" x14ac:dyDescent="0.25">
      <c r="A38" s="295" t="s">
        <v>125</v>
      </c>
      <c r="B38" s="290"/>
      <c r="C38" s="291"/>
      <c r="D38" s="291"/>
      <c r="E38" s="292"/>
      <c r="F38" s="291"/>
      <c r="G38" s="509" t="s">
        <v>201</v>
      </c>
      <c r="H38" s="296"/>
      <c r="I38" s="299"/>
    </row>
    <row r="39" spans="1:9" s="25" customFormat="1" ht="12" customHeight="1" x14ac:dyDescent="0.25">
      <c r="A39" s="301"/>
      <c r="B39" s="301"/>
      <c r="C39" s="301"/>
      <c r="D39" s="301"/>
      <c r="E39" s="301"/>
      <c r="F39" s="301"/>
      <c r="G39" s="252"/>
      <c r="H39" s="302"/>
      <c r="I39" s="316"/>
    </row>
    <row r="40" spans="1:9" s="3" customFormat="1" ht="29.25" customHeight="1" x14ac:dyDescent="0.25">
      <c r="A40" s="303" t="s">
        <v>25</v>
      </c>
      <c r="B40" s="267" t="s">
        <v>24</v>
      </c>
      <c r="C40" s="574" t="s">
        <v>1</v>
      </c>
      <c r="D40" s="574"/>
      <c r="E40" s="574"/>
      <c r="F40" s="502" t="s">
        <v>2</v>
      </c>
      <c r="G40" s="253" t="s">
        <v>0</v>
      </c>
      <c r="H40" s="317" t="s">
        <v>132</v>
      </c>
      <c r="I40" s="299"/>
    </row>
    <row r="41" spans="1:9" s="25" customFormat="1" ht="15.75" x14ac:dyDescent="0.25">
      <c r="A41" s="303"/>
      <c r="B41" s="305"/>
      <c r="C41" s="502" t="s">
        <v>3</v>
      </c>
      <c r="D41" s="502" t="s">
        <v>4</v>
      </c>
      <c r="E41" s="502" t="s">
        <v>5</v>
      </c>
      <c r="F41" s="306"/>
      <c r="G41" s="254"/>
      <c r="H41" s="318"/>
      <c r="I41" s="316"/>
    </row>
    <row r="42" spans="1:9" s="180" customFormat="1" ht="15.75" x14ac:dyDescent="0.25">
      <c r="A42" s="319" t="s">
        <v>20</v>
      </c>
      <c r="B42" s="250" t="s">
        <v>127</v>
      </c>
      <c r="C42" s="250" t="s">
        <v>127</v>
      </c>
      <c r="D42" s="250" t="s">
        <v>127</v>
      </c>
      <c r="E42" s="250" t="s">
        <v>127</v>
      </c>
      <c r="F42" s="250" t="s">
        <v>127</v>
      </c>
      <c r="G42" s="258"/>
      <c r="H42" s="320"/>
      <c r="I42" s="265"/>
    </row>
    <row r="43" spans="1:9" s="180" customFormat="1" ht="15.75" x14ac:dyDescent="0.25">
      <c r="A43" s="569" t="s">
        <v>128</v>
      </c>
      <c r="B43" s="570"/>
      <c r="C43" s="570"/>
      <c r="D43" s="570"/>
      <c r="E43" s="570"/>
      <c r="F43" s="570"/>
      <c r="G43" s="570"/>
      <c r="H43" s="321"/>
      <c r="I43" s="265"/>
    </row>
    <row r="44" spans="1:9" s="180" customFormat="1" ht="15.75" x14ac:dyDescent="0.25">
      <c r="A44" s="395" t="s">
        <v>161</v>
      </c>
      <c r="B44" s="396">
        <v>60</v>
      </c>
      <c r="C44" s="250">
        <v>1.02</v>
      </c>
      <c r="D44" s="250">
        <v>3</v>
      </c>
      <c r="E44" s="250">
        <v>5.07</v>
      </c>
      <c r="F44" s="250">
        <v>52.5</v>
      </c>
      <c r="G44" s="397" t="s">
        <v>164</v>
      </c>
      <c r="H44" s="397">
        <v>20</v>
      </c>
      <c r="I44" s="265"/>
    </row>
    <row r="45" spans="1:9" s="25" customFormat="1" ht="16.5" customHeight="1" x14ac:dyDescent="0.25">
      <c r="A45" s="398" t="s">
        <v>198</v>
      </c>
      <c r="B45" s="399">
        <v>90</v>
      </c>
      <c r="C45" s="400">
        <v>12.7</v>
      </c>
      <c r="D45" s="400">
        <v>8.9</v>
      </c>
      <c r="E45" s="400">
        <v>6.3</v>
      </c>
      <c r="F45" s="400">
        <v>156.1</v>
      </c>
      <c r="G45" s="401" t="s">
        <v>199</v>
      </c>
      <c r="H45" s="400">
        <v>45</v>
      </c>
      <c r="I45" s="316"/>
    </row>
    <row r="46" spans="1:9" s="179" customFormat="1" ht="15" x14ac:dyDescent="0.25">
      <c r="A46" s="402" t="s">
        <v>202</v>
      </c>
      <c r="B46" s="250">
        <v>150</v>
      </c>
      <c r="C46" s="393">
        <v>3.7</v>
      </c>
      <c r="D46" s="393">
        <v>4.8</v>
      </c>
      <c r="E46" s="393">
        <v>36.5</v>
      </c>
      <c r="F46" s="393">
        <v>203.5</v>
      </c>
      <c r="G46" s="250" t="s">
        <v>48</v>
      </c>
      <c r="H46" s="403">
        <v>20</v>
      </c>
      <c r="I46" s="294"/>
    </row>
    <row r="47" spans="1:9" s="180" customFormat="1" ht="15.75" x14ac:dyDescent="0.25">
      <c r="A47" s="391" t="s">
        <v>162</v>
      </c>
      <c r="B47" s="392">
        <v>30</v>
      </c>
      <c r="C47" s="393">
        <v>2.37</v>
      </c>
      <c r="D47" s="394">
        <v>0.3</v>
      </c>
      <c r="E47" s="393">
        <v>14.49</v>
      </c>
      <c r="F47" s="393">
        <v>70.14</v>
      </c>
      <c r="G47" s="385" t="s">
        <v>42</v>
      </c>
      <c r="H47" s="385">
        <v>3.2</v>
      </c>
      <c r="I47" s="265"/>
    </row>
    <row r="48" spans="1:9" s="180" customFormat="1" ht="15.75" x14ac:dyDescent="0.25">
      <c r="A48" s="277" t="s">
        <v>163</v>
      </c>
      <c r="B48" s="278">
        <v>200</v>
      </c>
      <c r="C48" s="264">
        <v>0.66</v>
      </c>
      <c r="D48" s="264">
        <v>0.09</v>
      </c>
      <c r="E48" s="279">
        <v>32.03</v>
      </c>
      <c r="F48" s="264">
        <v>132.80000000000001</v>
      </c>
      <c r="G48" s="264" t="s">
        <v>63</v>
      </c>
      <c r="H48" s="385">
        <v>16</v>
      </c>
      <c r="I48" s="265"/>
    </row>
    <row r="49" spans="1:14" s="3" customFormat="1" ht="15.75" x14ac:dyDescent="0.25">
      <c r="A49" s="322" t="s">
        <v>134</v>
      </c>
      <c r="B49" s="310">
        <f>B48+B47+B46+B45+B44</f>
        <v>530</v>
      </c>
      <c r="C49" s="311">
        <f>C48+C47+C46+C45+C44</f>
        <v>20.45</v>
      </c>
      <c r="D49" s="311">
        <f>D48+D47+D45+D46+D44</f>
        <v>17.09</v>
      </c>
      <c r="E49" s="311">
        <f>E48+E47+E46+E45+E44</f>
        <v>94.390000000000015</v>
      </c>
      <c r="F49" s="311">
        <f>F48+F47+F45++F46+F44</f>
        <v>615.04</v>
      </c>
      <c r="G49" s="258"/>
      <c r="H49" s="312">
        <f>H48+H47+H46+H45+H44</f>
        <v>104.2</v>
      </c>
      <c r="I49" s="299"/>
    </row>
    <row r="50" spans="1:14" s="3" customFormat="1" ht="15.75" x14ac:dyDescent="0.25">
      <c r="A50" s="516"/>
      <c r="B50" s="354"/>
      <c r="C50" s="660" t="s">
        <v>230</v>
      </c>
      <c r="D50" s="660"/>
      <c r="E50" s="314"/>
      <c r="F50" s="314"/>
      <c r="G50" s="517"/>
      <c r="H50" s="518"/>
      <c r="I50" s="299"/>
    </row>
    <row r="51" spans="1:14" s="3" customFormat="1" ht="15.75" x14ac:dyDescent="0.25">
      <c r="A51" s="532" t="s">
        <v>206</v>
      </c>
      <c r="B51" s="531">
        <v>150</v>
      </c>
      <c r="C51" s="531">
        <v>7.4999999999999997E-2</v>
      </c>
      <c r="D51" s="531">
        <v>0</v>
      </c>
      <c r="E51" s="531">
        <v>15.15</v>
      </c>
      <c r="F51" s="531">
        <v>63.6</v>
      </c>
      <c r="G51" s="543" t="s">
        <v>220</v>
      </c>
      <c r="H51" s="427">
        <v>23</v>
      </c>
      <c r="I51" s="299"/>
    </row>
    <row r="52" spans="1:14" s="3" customFormat="1" ht="15.75" x14ac:dyDescent="0.25">
      <c r="A52" s="533" t="s">
        <v>218</v>
      </c>
      <c r="B52" s="534">
        <v>70</v>
      </c>
      <c r="C52" s="535">
        <v>2.7</v>
      </c>
      <c r="D52" s="535">
        <v>3.81</v>
      </c>
      <c r="E52" s="535">
        <v>31.48</v>
      </c>
      <c r="F52" s="535">
        <v>171.01</v>
      </c>
      <c r="G52" s="544" t="s">
        <v>221</v>
      </c>
      <c r="H52" s="526">
        <v>35</v>
      </c>
      <c r="I52" s="299"/>
    </row>
    <row r="53" spans="1:14" s="3" customFormat="1" ht="15.75" x14ac:dyDescent="0.25">
      <c r="A53" s="527" t="s">
        <v>215</v>
      </c>
      <c r="B53" s="528">
        <f>SUM(B51:B52)</f>
        <v>220</v>
      </c>
      <c r="C53" s="529">
        <f>SUM(C51:C52)</f>
        <v>2.7750000000000004</v>
      </c>
      <c r="D53" s="529">
        <f t="shared" ref="D53" si="1">SUM(D51:D52)</f>
        <v>3.81</v>
      </c>
      <c r="E53" s="529">
        <f t="shared" ref="E53" si="2">SUM(E51:E52)</f>
        <v>46.63</v>
      </c>
      <c r="F53" s="529">
        <f t="shared" ref="F53" si="3">SUM(F51:F52)</f>
        <v>234.60999999999999</v>
      </c>
      <c r="G53" s="519"/>
      <c r="H53" s="530">
        <f>H52+H51+H49</f>
        <v>162.19999999999999</v>
      </c>
      <c r="I53" s="299"/>
    </row>
    <row r="54" spans="1:14" s="3" customFormat="1" ht="15.75" x14ac:dyDescent="0.25">
      <c r="A54" s="333"/>
      <c r="B54" s="354"/>
      <c r="C54" s="314"/>
      <c r="D54" s="314"/>
      <c r="E54" s="314"/>
      <c r="F54" s="314"/>
      <c r="G54" s="270"/>
      <c r="H54" s="518"/>
      <c r="I54" s="299"/>
    </row>
    <row r="55" spans="1:14" s="180" customFormat="1" ht="24" customHeight="1" x14ac:dyDescent="0.25">
      <c r="A55" s="323"/>
      <c r="B55" s="324"/>
      <c r="C55" s="325"/>
      <c r="D55" s="325"/>
      <c r="E55" s="325"/>
      <c r="F55" s="325"/>
      <c r="G55" s="261"/>
      <c r="H55" s="315"/>
      <c r="I55" s="265"/>
    </row>
    <row r="56" spans="1:14" s="180" customFormat="1" ht="18" customHeight="1" x14ac:dyDescent="0.25">
      <c r="A56" s="289" t="s">
        <v>122</v>
      </c>
      <c r="B56" s="290"/>
      <c r="C56" s="291"/>
      <c r="D56" s="291"/>
      <c r="E56" s="292"/>
      <c r="F56" s="291"/>
      <c r="G56" s="509" t="s">
        <v>123</v>
      </c>
      <c r="H56" s="293"/>
      <c r="I56" s="326"/>
      <c r="J56" s="117"/>
      <c r="K56" s="117"/>
      <c r="L56" s="117"/>
      <c r="M56" s="117"/>
      <c r="N56" s="117"/>
    </row>
    <row r="57" spans="1:14" s="37" customFormat="1" ht="19.5" customHeight="1" x14ac:dyDescent="0.25">
      <c r="A57" s="289" t="s">
        <v>124</v>
      </c>
      <c r="B57" s="290"/>
      <c r="C57" s="291"/>
      <c r="D57" s="291"/>
      <c r="E57" s="292"/>
      <c r="F57" s="291"/>
      <c r="G57" s="509" t="s">
        <v>196</v>
      </c>
      <c r="H57" s="293"/>
      <c r="I57" s="327"/>
    </row>
    <row r="58" spans="1:14" s="180" customFormat="1" ht="16.5" customHeight="1" x14ac:dyDescent="0.25">
      <c r="A58" s="295" t="s">
        <v>125</v>
      </c>
      <c r="B58" s="290"/>
      <c r="C58" s="291"/>
      <c r="D58" s="291"/>
      <c r="E58" s="292"/>
      <c r="F58" s="291"/>
      <c r="G58" s="509" t="s">
        <v>201</v>
      </c>
      <c r="H58" s="296"/>
      <c r="I58" s="265"/>
    </row>
    <row r="59" spans="1:14" s="37" customFormat="1" ht="15.75" x14ac:dyDescent="0.25">
      <c r="A59" s="301"/>
      <c r="B59" s="301"/>
      <c r="C59" s="301"/>
      <c r="D59" s="301"/>
      <c r="E59" s="301"/>
      <c r="F59" s="301"/>
      <c r="G59" s="252"/>
      <c r="H59" s="302"/>
      <c r="I59" s="327"/>
    </row>
    <row r="60" spans="1:14" s="180" customFormat="1" ht="31.5" customHeight="1" x14ac:dyDescent="0.25">
      <c r="A60" s="303" t="s">
        <v>25</v>
      </c>
      <c r="B60" s="267" t="s">
        <v>24</v>
      </c>
      <c r="C60" s="574" t="s">
        <v>1</v>
      </c>
      <c r="D60" s="574"/>
      <c r="E60" s="574"/>
      <c r="F60" s="502" t="s">
        <v>2</v>
      </c>
      <c r="G60" s="253" t="s">
        <v>0</v>
      </c>
      <c r="H60" s="317" t="s">
        <v>132</v>
      </c>
      <c r="I60" s="265"/>
    </row>
    <row r="61" spans="1:14" s="180" customFormat="1" ht="31.5" customHeight="1" x14ac:dyDescent="0.25">
      <c r="A61" s="303"/>
      <c r="B61" s="305"/>
      <c r="C61" s="502" t="s">
        <v>3</v>
      </c>
      <c r="D61" s="502" t="s">
        <v>4</v>
      </c>
      <c r="E61" s="502" t="s">
        <v>5</v>
      </c>
      <c r="F61" s="306"/>
      <c r="G61" s="254"/>
      <c r="H61" s="318"/>
      <c r="I61" s="265"/>
    </row>
    <row r="62" spans="1:14" s="3" customFormat="1" ht="15.75" x14ac:dyDescent="0.25">
      <c r="A62" s="303" t="s">
        <v>21</v>
      </c>
      <c r="B62" s="250" t="s">
        <v>127</v>
      </c>
      <c r="C62" s="250" t="s">
        <v>127</v>
      </c>
      <c r="D62" s="250" t="s">
        <v>127</v>
      </c>
      <c r="E62" s="250" t="s">
        <v>127</v>
      </c>
      <c r="F62" s="250" t="s">
        <v>127</v>
      </c>
      <c r="G62" s="260"/>
      <c r="H62" s="328"/>
      <c r="I62" s="299"/>
    </row>
    <row r="63" spans="1:14" s="180" customFormat="1" ht="15.75" x14ac:dyDescent="0.25">
      <c r="A63" s="569" t="s">
        <v>128</v>
      </c>
      <c r="B63" s="571"/>
      <c r="C63" s="571"/>
      <c r="D63" s="571"/>
      <c r="E63" s="571"/>
      <c r="F63" s="571"/>
      <c r="G63" s="571"/>
      <c r="H63" s="315"/>
      <c r="I63" s="265"/>
    </row>
    <row r="64" spans="1:14" s="180" customFormat="1" ht="21.75" customHeight="1" x14ac:dyDescent="0.25">
      <c r="A64" s="395" t="s">
        <v>165</v>
      </c>
      <c r="B64" s="396">
        <v>60</v>
      </c>
      <c r="C64" s="250">
        <v>0.67</v>
      </c>
      <c r="D64" s="250">
        <v>0.12</v>
      </c>
      <c r="E64" s="250">
        <v>2.16</v>
      </c>
      <c r="F64" s="250">
        <v>13.2</v>
      </c>
      <c r="G64" s="397" t="s">
        <v>169</v>
      </c>
      <c r="H64" s="274">
        <v>22</v>
      </c>
      <c r="I64" s="265"/>
    </row>
    <row r="65" spans="1:9" s="37" customFormat="1" ht="46.5" customHeight="1" x14ac:dyDescent="0.25">
      <c r="A65" s="404" t="s">
        <v>166</v>
      </c>
      <c r="B65" s="405">
        <v>120</v>
      </c>
      <c r="C65" s="405">
        <v>10.18</v>
      </c>
      <c r="D65" s="405">
        <v>11.33</v>
      </c>
      <c r="E65" s="405">
        <v>7.07</v>
      </c>
      <c r="F65" s="250">
        <v>147.85</v>
      </c>
      <c r="G65" s="406" t="s">
        <v>170</v>
      </c>
      <c r="H65" s="385">
        <v>44</v>
      </c>
      <c r="I65" s="327"/>
    </row>
    <row r="66" spans="1:9" s="117" customFormat="1" ht="15.75" x14ac:dyDescent="0.25">
      <c r="A66" s="329" t="s">
        <v>167</v>
      </c>
      <c r="B66" s="407">
        <v>150</v>
      </c>
      <c r="C66" s="408">
        <v>5.4</v>
      </c>
      <c r="D66" s="409">
        <v>4.9000000000000004</v>
      </c>
      <c r="E66" s="410">
        <v>32.799999999999997</v>
      </c>
      <c r="F66" s="409">
        <v>196.8</v>
      </c>
      <c r="G66" s="411" t="s">
        <v>61</v>
      </c>
      <c r="H66" s="412">
        <v>20</v>
      </c>
      <c r="I66" s="326"/>
    </row>
    <row r="67" spans="1:9" s="180" customFormat="1" ht="15.75" x14ac:dyDescent="0.25">
      <c r="A67" s="277" t="s">
        <v>168</v>
      </c>
      <c r="B67" s="264">
        <v>200</v>
      </c>
      <c r="C67" s="264">
        <v>0.13</v>
      </c>
      <c r="D67" s="264">
        <v>0.02</v>
      </c>
      <c r="E67" s="279">
        <v>15.2</v>
      </c>
      <c r="F67" s="264">
        <v>62</v>
      </c>
      <c r="G67" s="264" t="s">
        <v>133</v>
      </c>
      <c r="H67" s="385">
        <v>15</v>
      </c>
      <c r="I67" s="265"/>
    </row>
    <row r="68" spans="1:9" s="180" customFormat="1" ht="15.75" x14ac:dyDescent="0.25">
      <c r="A68" s="391" t="s">
        <v>162</v>
      </c>
      <c r="B68" s="392">
        <v>30</v>
      </c>
      <c r="C68" s="393">
        <v>2.37</v>
      </c>
      <c r="D68" s="394">
        <v>0.3</v>
      </c>
      <c r="E68" s="393">
        <v>14.49</v>
      </c>
      <c r="F68" s="393">
        <v>70.14</v>
      </c>
      <c r="G68" s="385" t="s">
        <v>42</v>
      </c>
      <c r="H68" s="264">
        <v>3.2</v>
      </c>
      <c r="I68" s="265"/>
    </row>
    <row r="69" spans="1:9" s="180" customFormat="1" ht="18.75" customHeight="1" x14ac:dyDescent="0.25">
      <c r="A69" s="330" t="s">
        <v>134</v>
      </c>
      <c r="B69" s="331">
        <f>B68+B67+B66+B65+B64</f>
        <v>560</v>
      </c>
      <c r="C69" s="311">
        <f>C68+C67+C66+C65+C64</f>
        <v>18.75</v>
      </c>
      <c r="D69" s="311">
        <f>D68+D67+D66+D65+D64</f>
        <v>16.670000000000002</v>
      </c>
      <c r="E69" s="311">
        <f>E68+E67+E66+E65+E64</f>
        <v>71.72</v>
      </c>
      <c r="F69" s="311">
        <f>F68+F67+F66+F65+F64</f>
        <v>489.98999999999995</v>
      </c>
      <c r="G69" s="332"/>
      <c r="H69" s="312">
        <f>H68+H67+H66+H65+H64</f>
        <v>104.2</v>
      </c>
      <c r="I69" s="265"/>
    </row>
    <row r="70" spans="1:9" s="180" customFormat="1" ht="20.25" customHeight="1" x14ac:dyDescent="0.25">
      <c r="A70" s="516"/>
      <c r="B70" s="354"/>
      <c r="C70" s="660" t="s">
        <v>230</v>
      </c>
      <c r="D70" s="660"/>
      <c r="E70" s="314"/>
      <c r="F70" s="314"/>
      <c r="G70" s="517"/>
      <c r="H70" s="518"/>
      <c r="I70" s="265"/>
    </row>
    <row r="71" spans="1:9" s="180" customFormat="1" ht="15.75" x14ac:dyDescent="0.25">
      <c r="A71" s="532" t="s">
        <v>223</v>
      </c>
      <c r="B71" s="531">
        <v>150</v>
      </c>
      <c r="C71" s="531">
        <v>7.4999999999999997E-2</v>
      </c>
      <c r="D71" s="531">
        <v>0</v>
      </c>
      <c r="E71" s="531">
        <v>15.15</v>
      </c>
      <c r="F71" s="531">
        <v>63.6</v>
      </c>
      <c r="G71" s="545" t="s">
        <v>216</v>
      </c>
      <c r="H71" s="427">
        <v>23</v>
      </c>
      <c r="I71" s="265"/>
    </row>
    <row r="72" spans="1:9" s="180" customFormat="1" ht="15.75" x14ac:dyDescent="0.25">
      <c r="A72" s="533" t="s">
        <v>219</v>
      </c>
      <c r="B72" s="534">
        <v>150</v>
      </c>
      <c r="C72" s="535">
        <v>2.7</v>
      </c>
      <c r="D72" s="535">
        <v>3.81</v>
      </c>
      <c r="E72" s="535">
        <v>31.48</v>
      </c>
      <c r="F72" s="535">
        <v>171.01</v>
      </c>
      <c r="G72" s="546" t="s">
        <v>222</v>
      </c>
      <c r="H72" s="526">
        <v>35</v>
      </c>
      <c r="I72" s="265"/>
    </row>
    <row r="73" spans="1:9" s="180" customFormat="1" ht="18" customHeight="1" x14ac:dyDescent="0.25">
      <c r="A73" s="527" t="s">
        <v>215</v>
      </c>
      <c r="B73" s="528">
        <f>SUM(B71:B72)</f>
        <v>300</v>
      </c>
      <c r="C73" s="529">
        <f>SUM(C71:C72)</f>
        <v>2.7750000000000004</v>
      </c>
      <c r="D73" s="529">
        <f t="shared" ref="D73" si="4">SUM(D71:D72)</f>
        <v>3.81</v>
      </c>
      <c r="E73" s="529">
        <f t="shared" ref="E73" si="5">SUM(E71:E72)</f>
        <v>46.63</v>
      </c>
      <c r="F73" s="529">
        <f t="shared" ref="F73" si="6">SUM(F71:F72)</f>
        <v>234.60999999999999</v>
      </c>
      <c r="G73" s="519"/>
      <c r="H73" s="530">
        <f>H72+H71+H69</f>
        <v>162.19999999999999</v>
      </c>
      <c r="I73" s="265"/>
    </row>
    <row r="74" spans="1:9" s="3" customFormat="1" ht="15.75" x14ac:dyDescent="0.25">
      <c r="A74" s="333"/>
      <c r="B74" s="334"/>
      <c r="C74" s="334"/>
      <c r="D74" s="334"/>
      <c r="E74" s="334"/>
      <c r="F74" s="334"/>
      <c r="G74" s="263"/>
      <c r="H74" s="315"/>
      <c r="I74" s="299"/>
    </row>
    <row r="75" spans="1:9" s="180" customFormat="1" ht="15.75" x14ac:dyDescent="0.25">
      <c r="A75" s="289" t="s">
        <v>122</v>
      </c>
      <c r="B75" s="290"/>
      <c r="C75" s="291"/>
      <c r="D75" s="291"/>
      <c r="E75" s="292"/>
      <c r="F75" s="291"/>
      <c r="G75" s="509" t="s">
        <v>123</v>
      </c>
      <c r="H75" s="293"/>
      <c r="I75" s="265"/>
    </row>
    <row r="76" spans="1:9" s="180" customFormat="1" ht="15.75" x14ac:dyDescent="0.25">
      <c r="A76" s="289" t="s">
        <v>124</v>
      </c>
      <c r="B76" s="290"/>
      <c r="C76" s="291"/>
      <c r="D76" s="291"/>
      <c r="E76" s="292"/>
      <c r="F76" s="291"/>
      <c r="G76" s="509" t="s">
        <v>196</v>
      </c>
      <c r="H76" s="293"/>
      <c r="I76" s="265"/>
    </row>
    <row r="77" spans="1:9" s="180" customFormat="1" ht="15.75" x14ac:dyDescent="0.25">
      <c r="A77" s="295" t="s">
        <v>125</v>
      </c>
      <c r="B77" s="290"/>
      <c r="C77" s="291"/>
      <c r="D77" s="291"/>
      <c r="E77" s="292"/>
      <c r="F77" s="291"/>
      <c r="G77" s="509" t="s">
        <v>201</v>
      </c>
      <c r="H77" s="296"/>
      <c r="I77" s="265"/>
    </row>
    <row r="78" spans="1:9" s="158" customFormat="1" ht="16.5" customHeight="1" x14ac:dyDescent="0.25">
      <c r="A78" s="301"/>
      <c r="B78" s="301"/>
      <c r="C78" s="301"/>
      <c r="D78" s="301"/>
      <c r="E78" s="301"/>
      <c r="F78" s="301"/>
      <c r="G78" s="252"/>
      <c r="H78" s="302"/>
      <c r="I78" s="335"/>
    </row>
    <row r="79" spans="1:9" s="180" customFormat="1" ht="30.75" customHeight="1" x14ac:dyDescent="0.25">
      <c r="A79" s="303" t="s">
        <v>25</v>
      </c>
      <c r="B79" s="267" t="s">
        <v>24</v>
      </c>
      <c r="C79" s="574" t="s">
        <v>1</v>
      </c>
      <c r="D79" s="574"/>
      <c r="E79" s="574"/>
      <c r="F79" s="502" t="s">
        <v>2</v>
      </c>
      <c r="G79" s="253" t="s">
        <v>0</v>
      </c>
      <c r="H79" s="317" t="s">
        <v>132</v>
      </c>
      <c r="I79" s="265"/>
    </row>
    <row r="80" spans="1:9" s="180" customFormat="1" ht="36" customHeight="1" x14ac:dyDescent="0.25">
      <c r="A80" s="303"/>
      <c r="B80" s="305"/>
      <c r="C80" s="502" t="s">
        <v>3</v>
      </c>
      <c r="D80" s="502" t="s">
        <v>4</v>
      </c>
      <c r="E80" s="502" t="s">
        <v>5</v>
      </c>
      <c r="F80" s="306"/>
      <c r="G80" s="254"/>
      <c r="H80" s="318"/>
      <c r="I80" s="265"/>
    </row>
    <row r="81" spans="1:9" s="180" customFormat="1" ht="15.75" x14ac:dyDescent="0.25">
      <c r="A81" s="303" t="s">
        <v>22</v>
      </c>
      <c r="B81" s="250" t="s">
        <v>127</v>
      </c>
      <c r="C81" s="250" t="s">
        <v>127</v>
      </c>
      <c r="D81" s="250" t="s">
        <v>127</v>
      </c>
      <c r="E81" s="250" t="s">
        <v>127</v>
      </c>
      <c r="F81" s="250" t="s">
        <v>127</v>
      </c>
      <c r="G81" s="256"/>
      <c r="H81" s="320"/>
      <c r="I81" s="265"/>
    </row>
    <row r="82" spans="1:9" s="180" customFormat="1" ht="15.75" x14ac:dyDescent="0.25">
      <c r="A82" s="569" t="s">
        <v>128</v>
      </c>
      <c r="B82" s="582"/>
      <c r="C82" s="582"/>
      <c r="D82" s="582"/>
      <c r="E82" s="582"/>
      <c r="F82" s="582"/>
      <c r="G82" s="582"/>
      <c r="H82" s="315"/>
      <c r="I82" s="265"/>
    </row>
    <row r="83" spans="1:9" s="180" customFormat="1" ht="15.75" x14ac:dyDescent="0.25">
      <c r="A83" s="499"/>
      <c r="B83" s="507"/>
      <c r="C83" s="507"/>
      <c r="D83" s="507"/>
      <c r="E83" s="507"/>
      <c r="F83" s="507"/>
      <c r="G83" s="507"/>
      <c r="H83" s="315"/>
      <c r="I83" s="265"/>
    </row>
    <row r="84" spans="1:9" s="180" customFormat="1" ht="30" x14ac:dyDescent="0.25">
      <c r="A84" s="381" t="s">
        <v>204</v>
      </c>
      <c r="B84" s="400">
        <v>220</v>
      </c>
      <c r="C84" s="250">
        <v>10.6</v>
      </c>
      <c r="D84" s="250">
        <v>12.29</v>
      </c>
      <c r="E84" s="250">
        <v>23.51</v>
      </c>
      <c r="F84" s="250">
        <v>243.21</v>
      </c>
      <c r="G84" s="382" t="s">
        <v>174</v>
      </c>
      <c r="H84" s="264">
        <v>44</v>
      </c>
      <c r="I84" s="265"/>
    </row>
    <row r="85" spans="1:9" s="180" customFormat="1" ht="15.75" x14ac:dyDescent="0.25">
      <c r="A85" s="386" t="s">
        <v>157</v>
      </c>
      <c r="B85" s="387">
        <v>100</v>
      </c>
      <c r="C85" s="388">
        <v>0.4</v>
      </c>
      <c r="D85" s="388">
        <v>0.4</v>
      </c>
      <c r="E85" s="389">
        <v>9.8000000000000007</v>
      </c>
      <c r="F85" s="388">
        <v>47</v>
      </c>
      <c r="G85" s="390" t="s">
        <v>130</v>
      </c>
      <c r="H85" s="400">
        <v>22</v>
      </c>
      <c r="I85" s="265"/>
    </row>
    <row r="86" spans="1:9" x14ac:dyDescent="0.3">
      <c r="A86" s="391" t="s">
        <v>162</v>
      </c>
      <c r="B86" s="392">
        <v>30</v>
      </c>
      <c r="C86" s="393">
        <v>2.37</v>
      </c>
      <c r="D86" s="394">
        <v>0.3</v>
      </c>
      <c r="E86" s="393">
        <v>14.49</v>
      </c>
      <c r="F86" s="393">
        <v>70.14</v>
      </c>
      <c r="G86" s="385" t="s">
        <v>42</v>
      </c>
      <c r="H86" s="250">
        <v>3.2</v>
      </c>
    </row>
    <row r="87" spans="1:9" x14ac:dyDescent="0.3">
      <c r="A87" s="413" t="s">
        <v>205</v>
      </c>
      <c r="B87" s="407">
        <v>40</v>
      </c>
      <c r="C87" s="414">
        <v>2.44</v>
      </c>
      <c r="D87" s="275">
        <v>5.73</v>
      </c>
      <c r="E87" s="275">
        <v>28.44</v>
      </c>
      <c r="F87" s="275">
        <v>145.33000000000001</v>
      </c>
      <c r="G87" s="279" t="s">
        <v>175</v>
      </c>
      <c r="H87" s="415">
        <v>20</v>
      </c>
    </row>
    <row r="88" spans="1:9" x14ac:dyDescent="0.3">
      <c r="A88" s="277" t="s">
        <v>173</v>
      </c>
      <c r="B88" s="264">
        <v>200</v>
      </c>
      <c r="C88" s="264">
        <v>7.0000000000000007E-2</v>
      </c>
      <c r="D88" s="264">
        <v>0.02</v>
      </c>
      <c r="E88" s="264">
        <v>15</v>
      </c>
      <c r="F88" s="264">
        <v>60</v>
      </c>
      <c r="G88" s="264" t="s">
        <v>135</v>
      </c>
      <c r="H88" s="264">
        <v>15</v>
      </c>
    </row>
    <row r="89" spans="1:9" x14ac:dyDescent="0.3">
      <c r="A89" s="322" t="s">
        <v>134</v>
      </c>
      <c r="B89" s="336">
        <f>B88+B87+B86+B85+B84</f>
        <v>590</v>
      </c>
      <c r="C89" s="502">
        <f>C88+C87+C86+C85+C84</f>
        <v>15.879999999999999</v>
      </c>
      <c r="D89" s="502">
        <f>D88+D87+D86+D85+D84</f>
        <v>18.739999999999998</v>
      </c>
      <c r="E89" s="502">
        <f>E88+E87+E86+E85+E84</f>
        <v>91.240000000000009</v>
      </c>
      <c r="F89" s="502">
        <f>F88+F87+F86+F85+F84</f>
        <v>565.68000000000006</v>
      </c>
      <c r="G89" s="262"/>
      <c r="H89" s="337">
        <f>H88+H87+H86+H85+H84</f>
        <v>104.2</v>
      </c>
    </row>
    <row r="90" spans="1:9" x14ac:dyDescent="0.3">
      <c r="A90" s="516"/>
      <c r="B90" s="354"/>
      <c r="C90" s="660" t="s">
        <v>230</v>
      </c>
      <c r="D90" s="660"/>
      <c r="E90" s="314"/>
      <c r="F90" s="314"/>
      <c r="G90" s="517"/>
      <c r="H90" s="518"/>
    </row>
    <row r="91" spans="1:9" ht="33.75" customHeight="1" x14ac:dyDescent="0.3">
      <c r="A91" s="532" t="s">
        <v>206</v>
      </c>
      <c r="B91" s="531">
        <v>150</v>
      </c>
      <c r="C91" s="531">
        <v>7.4999999999999997E-2</v>
      </c>
      <c r="D91" s="531">
        <v>0</v>
      </c>
      <c r="E91" s="531">
        <v>15.15</v>
      </c>
      <c r="F91" s="531">
        <v>63.6</v>
      </c>
      <c r="G91" s="543" t="s">
        <v>220</v>
      </c>
      <c r="H91" s="427">
        <v>23</v>
      </c>
    </row>
    <row r="92" spans="1:9" x14ac:dyDescent="0.3">
      <c r="A92" s="533" t="s">
        <v>224</v>
      </c>
      <c r="B92" s="534">
        <v>150</v>
      </c>
      <c r="C92" s="552">
        <v>6.3</v>
      </c>
      <c r="D92" s="549">
        <v>2.9</v>
      </c>
      <c r="E92" s="550">
        <v>44.1</v>
      </c>
      <c r="F92" s="551">
        <v>227.7</v>
      </c>
      <c r="G92" s="544" t="s">
        <v>221</v>
      </c>
      <c r="H92" s="526">
        <v>35</v>
      </c>
    </row>
    <row r="93" spans="1:9" x14ac:dyDescent="0.3">
      <c r="A93" s="527" t="s">
        <v>215</v>
      </c>
      <c r="B93" s="528">
        <f>SUM(B91:B92)</f>
        <v>300</v>
      </c>
      <c r="C93" s="529">
        <f>SUM(C91:C92)</f>
        <v>6.375</v>
      </c>
      <c r="D93" s="529">
        <f t="shared" ref="D93" si="7">SUM(D91:D92)</f>
        <v>2.9</v>
      </c>
      <c r="E93" s="529">
        <f t="shared" ref="E93" si="8">SUM(E91:E92)</f>
        <v>59.25</v>
      </c>
      <c r="F93" s="529">
        <f t="shared" ref="F93" si="9">SUM(F91:F92)</f>
        <v>291.3</v>
      </c>
      <c r="G93" s="519"/>
      <c r="H93" s="530">
        <f>H92+H91+H89</f>
        <v>162.19999999999999</v>
      </c>
    </row>
    <row r="94" spans="1:9" x14ac:dyDescent="0.3">
      <c r="A94" s="338"/>
      <c r="B94" s="325"/>
      <c r="C94" s="325"/>
      <c r="D94" s="325"/>
      <c r="E94" s="325"/>
      <c r="F94" s="325"/>
      <c r="G94" s="265"/>
      <c r="H94" s="339"/>
    </row>
    <row r="95" spans="1:9" ht="22.5" customHeight="1" x14ac:dyDescent="0.3">
      <c r="A95" s="289" t="s">
        <v>122</v>
      </c>
      <c r="B95" s="290"/>
      <c r="C95" s="291"/>
      <c r="D95" s="291"/>
      <c r="E95" s="292"/>
      <c r="F95" s="291"/>
      <c r="G95" s="509" t="s">
        <v>123</v>
      </c>
      <c r="H95" s="293"/>
    </row>
    <row r="96" spans="1:9" ht="17.25" customHeight="1" x14ac:dyDescent="0.3">
      <c r="A96" s="289" t="s">
        <v>124</v>
      </c>
      <c r="B96" s="290"/>
      <c r="C96" s="291"/>
      <c r="D96" s="291"/>
      <c r="E96" s="292"/>
      <c r="F96" s="291"/>
      <c r="G96" s="509" t="s">
        <v>196</v>
      </c>
      <c r="H96" s="293"/>
    </row>
    <row r="97" spans="1:14" s="170" customFormat="1" ht="18" customHeight="1" x14ac:dyDescent="0.3">
      <c r="A97" s="295" t="s">
        <v>125</v>
      </c>
      <c r="B97" s="290"/>
      <c r="C97" s="291"/>
      <c r="D97" s="291"/>
      <c r="E97" s="292"/>
      <c r="F97" s="291"/>
      <c r="G97" s="509" t="s">
        <v>201</v>
      </c>
      <c r="H97" s="296"/>
      <c r="I97" s="294"/>
      <c r="J97" s="163"/>
      <c r="K97" s="163"/>
      <c r="L97" s="163"/>
      <c r="M97" s="163"/>
      <c r="N97" s="163"/>
    </row>
    <row r="98" spans="1:14" s="170" customFormat="1" ht="15.75" customHeight="1" x14ac:dyDescent="0.3">
      <c r="A98" s="301"/>
      <c r="B98" s="301"/>
      <c r="C98" s="301"/>
      <c r="D98" s="301"/>
      <c r="E98" s="301"/>
      <c r="F98" s="301"/>
      <c r="G98" s="252"/>
      <c r="H98" s="302"/>
      <c r="I98" s="294"/>
      <c r="J98" s="163"/>
      <c r="K98" s="163"/>
      <c r="L98" s="163"/>
      <c r="M98" s="163"/>
      <c r="N98" s="163"/>
    </row>
    <row r="99" spans="1:14" ht="44.25" x14ac:dyDescent="0.3">
      <c r="A99" s="303" t="s">
        <v>25</v>
      </c>
      <c r="B99" s="267" t="s">
        <v>24</v>
      </c>
      <c r="C99" s="574" t="s">
        <v>1</v>
      </c>
      <c r="D99" s="574"/>
      <c r="E99" s="574"/>
      <c r="F99" s="502" t="s">
        <v>2</v>
      </c>
      <c r="G99" s="253" t="s">
        <v>0</v>
      </c>
      <c r="H99" s="317" t="s">
        <v>132</v>
      </c>
    </row>
    <row r="100" spans="1:14" s="179" customFormat="1" ht="15" x14ac:dyDescent="0.25">
      <c r="A100" s="303"/>
      <c r="B100" s="305"/>
      <c r="C100" s="502" t="s">
        <v>3</v>
      </c>
      <c r="D100" s="502" t="s">
        <v>4</v>
      </c>
      <c r="E100" s="502" t="s">
        <v>5</v>
      </c>
      <c r="F100" s="306"/>
      <c r="G100" s="254"/>
      <c r="H100" s="318"/>
      <c r="I100" s="294"/>
    </row>
    <row r="101" spans="1:14" x14ac:dyDescent="0.3">
      <c r="A101" s="303" t="s">
        <v>23</v>
      </c>
      <c r="B101" s="250" t="s">
        <v>127</v>
      </c>
      <c r="C101" s="250" t="s">
        <v>127</v>
      </c>
      <c r="D101" s="250" t="s">
        <v>127</v>
      </c>
      <c r="E101" s="250" t="s">
        <v>127</v>
      </c>
      <c r="F101" s="250" t="s">
        <v>127</v>
      </c>
      <c r="G101" s="262"/>
      <c r="H101" s="320"/>
    </row>
    <row r="102" spans="1:14" x14ac:dyDescent="0.3">
      <c r="A102" s="265"/>
      <c r="B102" s="505"/>
      <c r="C102" s="587" t="s">
        <v>128</v>
      </c>
      <c r="D102" s="588"/>
      <c r="E102" s="499"/>
      <c r="F102" s="499"/>
      <c r="G102" s="266"/>
      <c r="H102" s="339"/>
    </row>
    <row r="103" spans="1:14" x14ac:dyDescent="0.3">
      <c r="A103" s="277" t="s">
        <v>176</v>
      </c>
      <c r="B103" s="264">
        <v>60</v>
      </c>
      <c r="C103" s="264">
        <v>0.84</v>
      </c>
      <c r="D103" s="264">
        <v>3.6</v>
      </c>
      <c r="E103" s="264">
        <v>4.96</v>
      </c>
      <c r="F103" s="264">
        <v>55.68</v>
      </c>
      <c r="G103" s="264" t="s">
        <v>98</v>
      </c>
      <c r="H103" s="250">
        <v>19</v>
      </c>
    </row>
    <row r="104" spans="1:14" x14ac:dyDescent="0.3">
      <c r="A104" s="381" t="s">
        <v>177</v>
      </c>
      <c r="B104" s="274">
        <v>200</v>
      </c>
      <c r="C104" s="275">
        <v>13.54</v>
      </c>
      <c r="D104" s="275">
        <v>12.46</v>
      </c>
      <c r="E104" s="416">
        <v>25.2</v>
      </c>
      <c r="F104" s="275">
        <v>269.60000000000002</v>
      </c>
      <c r="G104" s="382" t="s">
        <v>97</v>
      </c>
      <c r="H104" s="385">
        <v>60</v>
      </c>
    </row>
    <row r="105" spans="1:14" x14ac:dyDescent="0.3">
      <c r="A105" s="391" t="s">
        <v>162</v>
      </c>
      <c r="B105" s="392">
        <v>50</v>
      </c>
      <c r="C105" s="393">
        <v>3.95</v>
      </c>
      <c r="D105" s="394">
        <v>0.5</v>
      </c>
      <c r="E105" s="393">
        <v>24.15</v>
      </c>
      <c r="F105" s="393">
        <v>116.9</v>
      </c>
      <c r="G105" s="385" t="s">
        <v>42</v>
      </c>
      <c r="H105" s="385">
        <v>5.2</v>
      </c>
    </row>
    <row r="106" spans="1:14" s="294" customFormat="1" x14ac:dyDescent="0.3">
      <c r="A106" s="665" t="s">
        <v>234</v>
      </c>
      <c r="B106" s="673">
        <v>200</v>
      </c>
      <c r="C106" s="668">
        <v>0.45</v>
      </c>
      <c r="D106" s="668">
        <v>0.18</v>
      </c>
      <c r="E106" s="668">
        <v>13.68</v>
      </c>
      <c r="F106" s="668">
        <v>58.77</v>
      </c>
      <c r="G106" s="675" t="s">
        <v>233</v>
      </c>
      <c r="H106" s="664">
        <v>20</v>
      </c>
      <c r="J106" s="163"/>
      <c r="K106" s="163"/>
      <c r="L106" s="163"/>
      <c r="M106" s="163"/>
      <c r="N106" s="163"/>
    </row>
    <row r="107" spans="1:14" s="294" customFormat="1" x14ac:dyDescent="0.3">
      <c r="A107" s="341" t="s">
        <v>134</v>
      </c>
      <c r="B107" s="267">
        <f>B106+B105+B104+B103</f>
        <v>510</v>
      </c>
      <c r="C107" s="502">
        <f>C106+C105+C104+C103</f>
        <v>18.779999999999998</v>
      </c>
      <c r="D107" s="502">
        <f>D106+D105+D104+D103</f>
        <v>16.740000000000002</v>
      </c>
      <c r="E107" s="502">
        <f>E106+E105+E104+E103</f>
        <v>67.989999999999995</v>
      </c>
      <c r="F107" s="502">
        <f>F106+F105+F104+F103</f>
        <v>500.95000000000005</v>
      </c>
      <c r="G107" s="342"/>
      <c r="H107" s="337">
        <f>H106+H105+H104+H103</f>
        <v>104.2</v>
      </c>
      <c r="J107" s="163"/>
      <c r="K107" s="163"/>
      <c r="L107" s="163"/>
      <c r="M107" s="163"/>
      <c r="N107" s="163"/>
    </row>
    <row r="108" spans="1:14" s="294" customFormat="1" x14ac:dyDescent="0.3">
      <c r="A108" s="303" t="s">
        <v>136</v>
      </c>
      <c r="B108" s="267">
        <f>(B107+B89+B69+B49+B29)/5</f>
        <v>558</v>
      </c>
      <c r="C108" s="502">
        <f>(C107+C89+C69+C49+C29)/5</f>
        <v>18.667999999999999</v>
      </c>
      <c r="D108" s="502">
        <f>(D107+D89+D69+D49+D29)/5</f>
        <v>17.600000000000001</v>
      </c>
      <c r="E108" s="502">
        <f>(E107+E89+E69+E49+E29)/5</f>
        <v>83.8</v>
      </c>
      <c r="F108" s="502">
        <f>(F107+F89+F69+F49+F29)/5</f>
        <v>559.14</v>
      </c>
      <c r="G108" s="267"/>
      <c r="H108" s="339"/>
      <c r="J108" s="163"/>
      <c r="K108" s="163"/>
      <c r="L108" s="163"/>
      <c r="M108" s="163"/>
      <c r="N108" s="163"/>
    </row>
    <row r="109" spans="1:14" s="294" customFormat="1" x14ac:dyDescent="0.3">
      <c r="A109" s="516"/>
      <c r="B109" s="354"/>
      <c r="C109" s="660" t="s">
        <v>230</v>
      </c>
      <c r="D109" s="660"/>
      <c r="E109" s="314"/>
      <c r="F109" s="314"/>
      <c r="G109" s="517"/>
      <c r="H109" s="518"/>
      <c r="J109" s="163"/>
      <c r="K109" s="163"/>
      <c r="L109" s="163"/>
      <c r="M109" s="163"/>
      <c r="N109" s="163"/>
    </row>
    <row r="110" spans="1:14" s="294" customFormat="1" x14ac:dyDescent="0.3">
      <c r="A110" s="532" t="s">
        <v>225</v>
      </c>
      <c r="B110" s="553">
        <v>150</v>
      </c>
      <c r="C110" s="540">
        <v>4.4000000000000004</v>
      </c>
      <c r="D110" s="540">
        <v>3.8</v>
      </c>
      <c r="E110" s="541">
        <v>7.2</v>
      </c>
      <c r="F110" s="542">
        <v>81</v>
      </c>
      <c r="G110" s="562" t="s">
        <v>216</v>
      </c>
      <c r="H110" s="427">
        <v>23</v>
      </c>
      <c r="J110" s="163"/>
      <c r="K110" s="163"/>
      <c r="L110" s="163"/>
      <c r="M110" s="163"/>
      <c r="N110" s="163"/>
    </row>
    <row r="111" spans="1:14" s="294" customFormat="1" x14ac:dyDescent="0.3">
      <c r="A111" s="533" t="s">
        <v>226</v>
      </c>
      <c r="B111" s="536">
        <v>135</v>
      </c>
      <c r="C111" s="539">
        <v>9.5500000000000007</v>
      </c>
      <c r="D111" s="538">
        <v>9.7100000000000009</v>
      </c>
      <c r="E111" s="537">
        <v>54.58</v>
      </c>
      <c r="F111" s="536">
        <v>343.91</v>
      </c>
      <c r="G111" s="566" t="s">
        <v>227</v>
      </c>
      <c r="H111" s="526">
        <v>35</v>
      </c>
      <c r="J111" s="163"/>
      <c r="K111" s="163"/>
      <c r="L111" s="163"/>
      <c r="M111" s="163"/>
      <c r="N111" s="163"/>
    </row>
    <row r="112" spans="1:14" s="294" customFormat="1" x14ac:dyDescent="0.3">
      <c r="A112" s="527" t="s">
        <v>215</v>
      </c>
      <c r="B112" s="528">
        <f>SUM(B110:B111)</f>
        <v>285</v>
      </c>
      <c r="C112" s="529">
        <f>SUM(C110:C111)</f>
        <v>13.950000000000001</v>
      </c>
      <c r="D112" s="529">
        <f t="shared" ref="D112" si="10">SUM(D110:D111)</f>
        <v>13.510000000000002</v>
      </c>
      <c r="E112" s="529">
        <f t="shared" ref="E112" si="11">SUM(E110:E111)</f>
        <v>61.78</v>
      </c>
      <c r="F112" s="529">
        <f t="shared" ref="F112" si="12">SUM(F110:F111)</f>
        <v>424.91</v>
      </c>
      <c r="G112" s="519"/>
      <c r="H112" s="530">
        <f>H111+H110+H108</f>
        <v>58</v>
      </c>
      <c r="J112" s="163"/>
      <c r="K112" s="163"/>
      <c r="L112" s="163"/>
      <c r="M112" s="163"/>
      <c r="N112" s="163"/>
    </row>
    <row r="113" spans="1:14" s="294" customFormat="1" x14ac:dyDescent="0.3">
      <c r="A113" s="323"/>
      <c r="B113" s="325"/>
      <c r="C113" s="325"/>
      <c r="D113" s="325"/>
      <c r="E113" s="325"/>
      <c r="F113" s="325"/>
      <c r="G113" s="500"/>
      <c r="H113" s="339"/>
      <c r="J113" s="163"/>
      <c r="K113" s="163"/>
      <c r="L113" s="163"/>
      <c r="M113" s="163"/>
      <c r="N113" s="163"/>
    </row>
    <row r="114" spans="1:14" s="294" customFormat="1" x14ac:dyDescent="0.3">
      <c r="A114" s="289" t="s">
        <v>122</v>
      </c>
      <c r="B114" s="290"/>
      <c r="C114" s="291"/>
      <c r="D114" s="291"/>
      <c r="E114" s="292"/>
      <c r="F114" s="291"/>
      <c r="G114" s="509" t="s">
        <v>123</v>
      </c>
      <c r="H114" s="293"/>
      <c r="J114" s="163"/>
      <c r="K114" s="163"/>
      <c r="L114" s="163"/>
      <c r="M114" s="163"/>
      <c r="N114" s="163"/>
    </row>
    <row r="115" spans="1:14" s="294" customFormat="1" x14ac:dyDescent="0.3">
      <c r="A115" s="289" t="s">
        <v>124</v>
      </c>
      <c r="B115" s="290"/>
      <c r="C115" s="291"/>
      <c r="D115" s="291"/>
      <c r="E115" s="292"/>
      <c r="F115" s="291"/>
      <c r="G115" s="509" t="s">
        <v>196</v>
      </c>
      <c r="H115" s="293"/>
      <c r="J115" s="163"/>
      <c r="K115" s="163"/>
      <c r="L115" s="163"/>
      <c r="M115" s="163"/>
      <c r="N115" s="163"/>
    </row>
    <row r="116" spans="1:14" s="294" customFormat="1" x14ac:dyDescent="0.3">
      <c r="A116" s="295" t="s">
        <v>125</v>
      </c>
      <c r="B116" s="290"/>
      <c r="C116" s="291"/>
      <c r="D116" s="291"/>
      <c r="E116" s="292"/>
      <c r="F116" s="291"/>
      <c r="G116" s="509" t="s">
        <v>201</v>
      </c>
      <c r="H116" s="296"/>
      <c r="J116" s="163"/>
      <c r="K116" s="163"/>
      <c r="L116" s="163"/>
      <c r="M116" s="163"/>
      <c r="N116" s="163"/>
    </row>
    <row r="117" spans="1:14" s="294" customFormat="1" x14ac:dyDescent="0.3">
      <c r="A117" s="301"/>
      <c r="B117" s="301"/>
      <c r="C117" s="301"/>
      <c r="D117" s="301"/>
      <c r="E117" s="301"/>
      <c r="F117" s="301"/>
      <c r="G117" s="252"/>
      <c r="H117" s="302"/>
      <c r="J117" s="163"/>
      <c r="K117" s="163"/>
      <c r="L117" s="163"/>
      <c r="M117" s="163"/>
      <c r="N117" s="163"/>
    </row>
    <row r="118" spans="1:14" s="294" customFormat="1" ht="44.25" x14ac:dyDescent="0.3">
      <c r="A118" s="303" t="s">
        <v>25</v>
      </c>
      <c r="B118" s="267" t="s">
        <v>24</v>
      </c>
      <c r="C118" s="574" t="s">
        <v>1</v>
      </c>
      <c r="D118" s="574"/>
      <c r="E118" s="574"/>
      <c r="F118" s="502" t="s">
        <v>2</v>
      </c>
      <c r="G118" s="253" t="s">
        <v>0</v>
      </c>
      <c r="H118" s="317" t="s">
        <v>132</v>
      </c>
      <c r="J118" s="163"/>
      <c r="K118" s="163"/>
      <c r="L118" s="163"/>
      <c r="M118" s="163"/>
      <c r="N118" s="163"/>
    </row>
    <row r="119" spans="1:14" s="294" customFormat="1" x14ac:dyDescent="0.3">
      <c r="A119" s="303"/>
      <c r="B119" s="305"/>
      <c r="C119" s="502" t="s">
        <v>3</v>
      </c>
      <c r="D119" s="502" t="s">
        <v>4</v>
      </c>
      <c r="E119" s="502" t="s">
        <v>5</v>
      </c>
      <c r="F119" s="306"/>
      <c r="G119" s="254"/>
      <c r="H119" s="318"/>
      <c r="J119" s="163"/>
      <c r="K119" s="163"/>
      <c r="L119" s="163"/>
      <c r="M119" s="163"/>
      <c r="N119" s="163"/>
    </row>
    <row r="120" spans="1:14" s="294" customFormat="1" x14ac:dyDescent="0.3">
      <c r="A120" s="303" t="s">
        <v>71</v>
      </c>
      <c r="B120" s="250" t="s">
        <v>127</v>
      </c>
      <c r="C120" s="250" t="s">
        <v>127</v>
      </c>
      <c r="D120" s="250" t="s">
        <v>127</v>
      </c>
      <c r="E120" s="250" t="s">
        <v>127</v>
      </c>
      <c r="F120" s="250" t="s">
        <v>127</v>
      </c>
      <c r="G120" s="268"/>
      <c r="H120" s="328"/>
      <c r="J120" s="163"/>
      <c r="K120" s="163"/>
      <c r="L120" s="163"/>
      <c r="M120" s="163"/>
      <c r="N120" s="163"/>
    </row>
    <row r="121" spans="1:14" s="294" customFormat="1" x14ac:dyDescent="0.3">
      <c r="A121" s="569" t="s">
        <v>128</v>
      </c>
      <c r="B121" s="571"/>
      <c r="C121" s="571"/>
      <c r="D121" s="571"/>
      <c r="E121" s="571"/>
      <c r="F121" s="571"/>
      <c r="G121" s="571"/>
      <c r="H121" s="343"/>
      <c r="J121" s="163"/>
      <c r="K121" s="163"/>
      <c r="L121" s="163"/>
      <c r="M121" s="163"/>
      <c r="N121" s="163"/>
    </row>
    <row r="122" spans="1:14" s="294" customFormat="1" ht="30" x14ac:dyDescent="0.3">
      <c r="A122" s="381" t="s">
        <v>179</v>
      </c>
      <c r="B122" s="274">
        <v>200</v>
      </c>
      <c r="C122" s="275">
        <v>7.25</v>
      </c>
      <c r="D122" s="275">
        <v>10.26</v>
      </c>
      <c r="E122" s="416">
        <v>30.5</v>
      </c>
      <c r="F122" s="275">
        <v>233.34</v>
      </c>
      <c r="G122" s="382" t="s">
        <v>129</v>
      </c>
      <c r="H122" s="264">
        <v>33</v>
      </c>
      <c r="J122" s="163"/>
      <c r="K122" s="163"/>
      <c r="L122" s="163"/>
      <c r="M122" s="163"/>
      <c r="N122" s="163"/>
    </row>
    <row r="123" spans="1:14" s="294" customFormat="1" x14ac:dyDescent="0.3">
      <c r="A123" s="386" t="s">
        <v>180</v>
      </c>
      <c r="B123" s="387">
        <v>45</v>
      </c>
      <c r="C123" s="388">
        <v>7.2</v>
      </c>
      <c r="D123" s="388">
        <v>8.9</v>
      </c>
      <c r="E123" s="389">
        <v>15.8</v>
      </c>
      <c r="F123" s="388">
        <v>171.8</v>
      </c>
      <c r="G123" s="390" t="s">
        <v>181</v>
      </c>
      <c r="H123" s="400">
        <v>30</v>
      </c>
      <c r="J123" s="163"/>
      <c r="K123" s="163"/>
      <c r="L123" s="163"/>
      <c r="M123" s="163"/>
      <c r="N123" s="163"/>
    </row>
    <row r="124" spans="1:14" s="294" customFormat="1" x14ac:dyDescent="0.3">
      <c r="A124" s="386" t="s">
        <v>157</v>
      </c>
      <c r="B124" s="387">
        <v>100</v>
      </c>
      <c r="C124" s="388">
        <v>0.4</v>
      </c>
      <c r="D124" s="388">
        <v>0.4</v>
      </c>
      <c r="E124" s="389">
        <v>9.8000000000000007</v>
      </c>
      <c r="F124" s="388">
        <v>47</v>
      </c>
      <c r="G124" s="390" t="s">
        <v>130</v>
      </c>
      <c r="H124" s="403">
        <v>22</v>
      </c>
      <c r="J124" s="163"/>
      <c r="K124" s="163"/>
      <c r="L124" s="163"/>
      <c r="M124" s="163"/>
      <c r="N124" s="163"/>
    </row>
    <row r="125" spans="1:14" s="294" customFormat="1" x14ac:dyDescent="0.3">
      <c r="A125" s="391" t="s">
        <v>162</v>
      </c>
      <c r="B125" s="392">
        <v>40</v>
      </c>
      <c r="C125" s="393">
        <v>3.16</v>
      </c>
      <c r="D125" s="394">
        <v>0.4</v>
      </c>
      <c r="E125" s="393">
        <v>19.32</v>
      </c>
      <c r="F125" s="393">
        <v>93.52</v>
      </c>
      <c r="G125" s="385" t="s">
        <v>42</v>
      </c>
      <c r="H125" s="264">
        <v>4.2</v>
      </c>
      <c r="J125" s="163"/>
      <c r="K125" s="163"/>
      <c r="L125" s="163"/>
      <c r="M125" s="163"/>
      <c r="N125" s="163"/>
    </row>
    <row r="126" spans="1:14" s="294" customFormat="1" x14ac:dyDescent="0.3">
      <c r="A126" s="277" t="s">
        <v>168</v>
      </c>
      <c r="B126" s="264">
        <v>200</v>
      </c>
      <c r="C126" s="264">
        <v>0.13</v>
      </c>
      <c r="D126" s="264">
        <v>0.02</v>
      </c>
      <c r="E126" s="279">
        <v>15.2</v>
      </c>
      <c r="F126" s="264">
        <v>62</v>
      </c>
      <c r="G126" s="264" t="s">
        <v>133</v>
      </c>
      <c r="H126" s="385">
        <v>15</v>
      </c>
      <c r="J126" s="163"/>
      <c r="K126" s="163"/>
      <c r="L126" s="163"/>
      <c r="M126" s="163"/>
      <c r="N126" s="163"/>
    </row>
    <row r="127" spans="1:14" s="294" customFormat="1" x14ac:dyDescent="0.3">
      <c r="A127" s="344" t="s">
        <v>134</v>
      </c>
      <c r="B127" s="267">
        <f>B126+B125+B124+B123+B122</f>
        <v>585</v>
      </c>
      <c r="C127" s="502">
        <f>C126+C125+C123+C124+C122</f>
        <v>18.14</v>
      </c>
      <c r="D127" s="502">
        <f>D126+D125+D124+D123+D122</f>
        <v>19.98</v>
      </c>
      <c r="E127" s="502">
        <f>E126+E125+E124+E123+E122</f>
        <v>90.61999999999999</v>
      </c>
      <c r="F127" s="502">
        <f>F126+F125+F123+F122+F124</f>
        <v>607.66</v>
      </c>
      <c r="G127" s="420"/>
      <c r="H127" s="337">
        <f>H126+H125+H124+H123+H122</f>
        <v>104.2</v>
      </c>
      <c r="J127" s="163"/>
      <c r="K127" s="163"/>
      <c r="L127" s="163"/>
      <c r="M127" s="163"/>
      <c r="N127" s="163"/>
    </row>
    <row r="128" spans="1:14" s="294" customFormat="1" x14ac:dyDescent="0.3">
      <c r="A128" s="516"/>
      <c r="B128" s="354"/>
      <c r="C128" s="660" t="s">
        <v>230</v>
      </c>
      <c r="D128" s="660"/>
      <c r="E128" s="314"/>
      <c r="F128" s="314"/>
      <c r="G128" s="517"/>
      <c r="H128" s="518"/>
      <c r="J128" s="163"/>
      <c r="K128" s="163"/>
      <c r="L128" s="163"/>
      <c r="M128" s="163"/>
      <c r="N128" s="163"/>
    </row>
    <row r="129" spans="1:14" s="294" customFormat="1" x14ac:dyDescent="0.3">
      <c r="A129" s="520" t="s">
        <v>213</v>
      </c>
      <c r="B129" s="521">
        <v>100</v>
      </c>
      <c r="C129" s="522">
        <v>1.5</v>
      </c>
      <c r="D129" s="523">
        <v>0.1</v>
      </c>
      <c r="E129" s="523">
        <v>11</v>
      </c>
      <c r="F129" s="523">
        <v>50</v>
      </c>
      <c r="G129" s="524" t="s">
        <v>216</v>
      </c>
      <c r="H129" s="427">
        <v>23</v>
      </c>
      <c r="J129" s="163"/>
      <c r="K129" s="163"/>
      <c r="L129" s="163"/>
      <c r="M129" s="163"/>
      <c r="N129" s="163"/>
    </row>
    <row r="130" spans="1:14" s="294" customFormat="1" x14ac:dyDescent="0.3">
      <c r="A130" s="525" t="s">
        <v>214</v>
      </c>
      <c r="B130" s="526">
        <v>150</v>
      </c>
      <c r="C130" s="526">
        <v>12.7</v>
      </c>
      <c r="D130" s="526">
        <v>18</v>
      </c>
      <c r="E130" s="526">
        <v>3.3</v>
      </c>
      <c r="F130" s="526">
        <v>225.5</v>
      </c>
      <c r="G130" s="392" t="s">
        <v>217</v>
      </c>
      <c r="H130" s="526">
        <v>35</v>
      </c>
      <c r="J130" s="163"/>
      <c r="K130" s="163"/>
      <c r="L130" s="163"/>
      <c r="M130" s="163"/>
      <c r="N130" s="163"/>
    </row>
    <row r="131" spans="1:14" s="294" customFormat="1" x14ac:dyDescent="0.3">
      <c r="A131" s="527" t="s">
        <v>215</v>
      </c>
      <c r="B131" s="528">
        <f>SUM(B129:B130)</f>
        <v>250</v>
      </c>
      <c r="C131" s="529">
        <f>SUM(C129:C130)</f>
        <v>14.2</v>
      </c>
      <c r="D131" s="529">
        <f t="shared" ref="D131" si="13">SUM(D129:D130)</f>
        <v>18.100000000000001</v>
      </c>
      <c r="E131" s="529">
        <f t="shared" ref="E131" si="14">SUM(E129:E130)</f>
        <v>14.3</v>
      </c>
      <c r="F131" s="529">
        <f t="shared" ref="F131" si="15">SUM(F129:F130)</f>
        <v>275.5</v>
      </c>
      <c r="G131" s="519"/>
      <c r="H131" s="530">
        <f>H130+H129+H127</f>
        <v>162.19999999999999</v>
      </c>
      <c r="J131" s="163"/>
      <c r="K131" s="163"/>
      <c r="L131" s="163"/>
      <c r="M131" s="163"/>
      <c r="N131" s="163"/>
    </row>
    <row r="132" spans="1:14" s="294" customFormat="1" x14ac:dyDescent="0.3">
      <c r="A132" s="338"/>
      <c r="B132" s="345"/>
      <c r="C132" s="325"/>
      <c r="D132" s="325"/>
      <c r="E132" s="325"/>
      <c r="F132" s="325"/>
      <c r="G132" s="499"/>
      <c r="H132" s="346"/>
      <c r="J132" s="163"/>
      <c r="K132" s="163"/>
      <c r="L132" s="163"/>
      <c r="M132" s="163"/>
      <c r="N132" s="163"/>
    </row>
    <row r="133" spans="1:14" s="294" customFormat="1" x14ac:dyDescent="0.3">
      <c r="A133" s="289" t="s">
        <v>122</v>
      </c>
      <c r="B133" s="290"/>
      <c r="C133" s="291"/>
      <c r="D133" s="291"/>
      <c r="E133" s="292"/>
      <c r="F133" s="291"/>
      <c r="G133" s="509" t="s">
        <v>123</v>
      </c>
      <c r="H133" s="293"/>
      <c r="J133" s="163"/>
      <c r="K133" s="163"/>
      <c r="L133" s="163"/>
      <c r="M133" s="163"/>
      <c r="N133" s="163"/>
    </row>
    <row r="134" spans="1:14" s="294" customFormat="1" x14ac:dyDescent="0.3">
      <c r="A134" s="289" t="s">
        <v>124</v>
      </c>
      <c r="B134" s="290"/>
      <c r="C134" s="291"/>
      <c r="D134" s="291"/>
      <c r="E134" s="292"/>
      <c r="F134" s="291"/>
      <c r="G134" s="509" t="s">
        <v>196</v>
      </c>
      <c r="H134" s="293"/>
      <c r="J134" s="163"/>
      <c r="K134" s="163"/>
      <c r="L134" s="163"/>
      <c r="M134" s="163"/>
      <c r="N134" s="163"/>
    </row>
    <row r="135" spans="1:14" s="294" customFormat="1" x14ac:dyDescent="0.3">
      <c r="A135" s="295" t="s">
        <v>125</v>
      </c>
      <c r="B135" s="290"/>
      <c r="C135" s="291"/>
      <c r="D135" s="291"/>
      <c r="E135" s="292"/>
      <c r="F135" s="291"/>
      <c r="G135" s="509" t="s">
        <v>201</v>
      </c>
      <c r="H135" s="296"/>
      <c r="J135" s="163"/>
      <c r="K135" s="163"/>
      <c r="L135" s="163"/>
      <c r="M135" s="163"/>
      <c r="N135" s="163"/>
    </row>
    <row r="136" spans="1:14" s="294" customFormat="1" x14ac:dyDescent="0.3">
      <c r="A136" s="301"/>
      <c r="B136" s="301"/>
      <c r="C136" s="301"/>
      <c r="D136" s="301"/>
      <c r="E136" s="301"/>
      <c r="F136" s="301"/>
      <c r="G136" s="252"/>
      <c r="H136" s="302"/>
      <c r="J136" s="163"/>
      <c r="K136" s="163"/>
      <c r="L136" s="163"/>
      <c r="M136" s="163"/>
      <c r="N136" s="163"/>
    </row>
    <row r="137" spans="1:14" s="294" customFormat="1" ht="44.25" x14ac:dyDescent="0.3">
      <c r="A137" s="347" t="s">
        <v>25</v>
      </c>
      <c r="B137" s="348" t="s">
        <v>24</v>
      </c>
      <c r="C137" s="583" t="s">
        <v>1</v>
      </c>
      <c r="D137" s="583"/>
      <c r="E137" s="583"/>
      <c r="F137" s="508" t="s">
        <v>2</v>
      </c>
      <c r="G137" s="350" t="s">
        <v>0</v>
      </c>
      <c r="H137" s="317" t="s">
        <v>132</v>
      </c>
      <c r="J137" s="163"/>
      <c r="K137" s="163"/>
      <c r="L137" s="163"/>
      <c r="M137" s="163"/>
      <c r="N137" s="163"/>
    </row>
    <row r="138" spans="1:14" x14ac:dyDescent="0.3">
      <c r="A138" s="303"/>
      <c r="B138" s="305"/>
      <c r="C138" s="502" t="s">
        <v>3</v>
      </c>
      <c r="D138" s="502" t="s">
        <v>4</v>
      </c>
      <c r="E138" s="502" t="s">
        <v>5</v>
      </c>
      <c r="F138" s="306"/>
      <c r="G138" s="254"/>
      <c r="H138" s="320"/>
    </row>
    <row r="139" spans="1:14" x14ac:dyDescent="0.3">
      <c r="A139" s="319" t="s">
        <v>27</v>
      </c>
      <c r="B139" s="250" t="s">
        <v>127</v>
      </c>
      <c r="C139" s="250" t="s">
        <v>127</v>
      </c>
      <c r="D139" s="250" t="s">
        <v>127</v>
      </c>
      <c r="E139" s="250" t="s">
        <v>127</v>
      </c>
      <c r="F139" s="250" t="s">
        <v>127</v>
      </c>
      <c r="G139" s="262"/>
      <c r="H139" s="328"/>
    </row>
    <row r="140" spans="1:14" x14ac:dyDescent="0.3">
      <c r="A140" s="591" t="s">
        <v>138</v>
      </c>
      <c r="B140" s="571"/>
      <c r="C140" s="571"/>
      <c r="D140" s="571"/>
      <c r="E140" s="571"/>
      <c r="F140" s="571"/>
      <c r="G140" s="571"/>
      <c r="H140" s="343"/>
    </row>
    <row r="141" spans="1:14" x14ac:dyDescent="0.3">
      <c r="A141" s="395" t="s">
        <v>182</v>
      </c>
      <c r="B141" s="396">
        <v>60</v>
      </c>
      <c r="C141" s="250">
        <v>0.66</v>
      </c>
      <c r="D141" s="250">
        <v>0.12</v>
      </c>
      <c r="E141" s="250">
        <v>2.16</v>
      </c>
      <c r="F141" s="250">
        <v>13.2</v>
      </c>
      <c r="G141" s="397" t="s">
        <v>169</v>
      </c>
      <c r="H141" s="421">
        <v>21</v>
      </c>
    </row>
    <row r="142" spans="1:14" ht="30.75" x14ac:dyDescent="0.3">
      <c r="A142" s="413" t="s">
        <v>207</v>
      </c>
      <c r="B142" s="422">
        <v>120</v>
      </c>
      <c r="C142" s="407">
        <v>8.32</v>
      </c>
      <c r="D142" s="407">
        <v>13.15</v>
      </c>
      <c r="E142" s="423">
        <v>7.17</v>
      </c>
      <c r="F142" s="423">
        <v>180.62</v>
      </c>
      <c r="G142" s="424" t="s">
        <v>184</v>
      </c>
      <c r="H142" s="425">
        <v>44</v>
      </c>
    </row>
    <row r="143" spans="1:14" x14ac:dyDescent="0.3">
      <c r="A143" s="329" t="s">
        <v>167</v>
      </c>
      <c r="B143" s="407">
        <v>150</v>
      </c>
      <c r="C143" s="408">
        <v>5.4</v>
      </c>
      <c r="D143" s="409">
        <v>4.9000000000000004</v>
      </c>
      <c r="E143" s="410">
        <v>32.799999999999997</v>
      </c>
      <c r="F143" s="409">
        <v>196.8</v>
      </c>
      <c r="G143" s="411" t="s">
        <v>61</v>
      </c>
      <c r="H143" s="385">
        <v>20</v>
      </c>
    </row>
    <row r="144" spans="1:14" x14ac:dyDescent="0.3">
      <c r="A144" s="277" t="s">
        <v>163</v>
      </c>
      <c r="B144" s="278">
        <v>200</v>
      </c>
      <c r="C144" s="264">
        <v>0.66</v>
      </c>
      <c r="D144" s="264">
        <v>0.09</v>
      </c>
      <c r="E144" s="279">
        <v>32.03</v>
      </c>
      <c r="F144" s="264">
        <v>132.80000000000001</v>
      </c>
      <c r="G144" s="264" t="s">
        <v>63</v>
      </c>
      <c r="H144" s="385">
        <v>16</v>
      </c>
    </row>
    <row r="145" spans="1:8" x14ac:dyDescent="0.3">
      <c r="A145" s="391" t="s">
        <v>162</v>
      </c>
      <c r="B145" s="392">
        <v>30</v>
      </c>
      <c r="C145" s="393">
        <v>2.37</v>
      </c>
      <c r="D145" s="394">
        <v>0.3</v>
      </c>
      <c r="E145" s="393">
        <v>14.49</v>
      </c>
      <c r="F145" s="393">
        <v>70.14</v>
      </c>
      <c r="G145" s="385" t="s">
        <v>42</v>
      </c>
      <c r="H145" s="264">
        <v>3.2</v>
      </c>
    </row>
    <row r="146" spans="1:8" x14ac:dyDescent="0.3">
      <c r="A146" s="341" t="s">
        <v>134</v>
      </c>
      <c r="B146" s="267">
        <f>B145+B144+B143+B142+B141</f>
        <v>560</v>
      </c>
      <c r="C146" s="502">
        <f>C145+C144+C143+C142+C141</f>
        <v>17.41</v>
      </c>
      <c r="D146" s="502">
        <f>D145+D144+D143+D142+D141</f>
        <v>18.560000000000002</v>
      </c>
      <c r="E146" s="502">
        <f>E145+E144+E143+E142+E141</f>
        <v>88.649999999999991</v>
      </c>
      <c r="F146" s="502">
        <f>F145+F144+F143+F142+F141</f>
        <v>593.56000000000006</v>
      </c>
      <c r="G146" s="351"/>
      <c r="H146" s="352">
        <f>H145+H144+H143+H142+H141</f>
        <v>104.2</v>
      </c>
    </row>
    <row r="147" spans="1:8" x14ac:dyDescent="0.3">
      <c r="A147" s="516"/>
      <c r="B147" s="354"/>
      <c r="C147" s="660" t="s">
        <v>230</v>
      </c>
      <c r="D147" s="660"/>
      <c r="E147" s="314"/>
      <c r="F147" s="314"/>
      <c r="G147" s="517"/>
      <c r="H147" s="518"/>
    </row>
    <row r="148" spans="1:8" x14ac:dyDescent="0.3">
      <c r="A148" s="532" t="s">
        <v>206</v>
      </c>
      <c r="B148" s="531">
        <v>150</v>
      </c>
      <c r="C148" s="531">
        <v>7.4999999999999997E-2</v>
      </c>
      <c r="D148" s="531">
        <v>0</v>
      </c>
      <c r="E148" s="531">
        <v>15.15</v>
      </c>
      <c r="F148" s="531">
        <v>63.6</v>
      </c>
      <c r="G148" s="543" t="s">
        <v>220</v>
      </c>
      <c r="H148" s="427">
        <v>23</v>
      </c>
    </row>
    <row r="149" spans="1:8" x14ac:dyDescent="0.3">
      <c r="A149" s="533" t="s">
        <v>218</v>
      </c>
      <c r="B149" s="534">
        <v>70</v>
      </c>
      <c r="C149" s="535">
        <v>2.7</v>
      </c>
      <c r="D149" s="535">
        <v>3.81</v>
      </c>
      <c r="E149" s="535">
        <v>31.48</v>
      </c>
      <c r="F149" s="535">
        <v>171.01</v>
      </c>
      <c r="G149" s="544" t="s">
        <v>221</v>
      </c>
      <c r="H149" s="526">
        <v>35</v>
      </c>
    </row>
    <row r="150" spans="1:8" x14ac:dyDescent="0.3">
      <c r="A150" s="527" t="s">
        <v>215</v>
      </c>
      <c r="B150" s="528">
        <f>SUM(B148:B149)</f>
        <v>220</v>
      </c>
      <c r="C150" s="529">
        <f>SUM(C148:C149)</f>
        <v>2.7750000000000004</v>
      </c>
      <c r="D150" s="529">
        <f t="shared" ref="D150" si="16">SUM(D148:D149)</f>
        <v>3.81</v>
      </c>
      <c r="E150" s="529">
        <f t="shared" ref="E150" si="17">SUM(E148:E149)</f>
        <v>46.63</v>
      </c>
      <c r="F150" s="529">
        <f t="shared" ref="F150" si="18">SUM(F148:F149)</f>
        <v>234.60999999999999</v>
      </c>
      <c r="G150" s="519"/>
      <c r="H150" s="530">
        <f>H149+H148+H146</f>
        <v>162.19999999999999</v>
      </c>
    </row>
    <row r="151" spans="1:8" x14ac:dyDescent="0.3">
      <c r="A151" s="338"/>
      <c r="B151" s="345"/>
      <c r="C151" s="325"/>
      <c r="D151" s="325"/>
      <c r="E151" s="325"/>
      <c r="F151" s="325"/>
      <c r="G151" s="511"/>
      <c r="H151" s="339"/>
    </row>
    <row r="152" spans="1:8" x14ac:dyDescent="0.3">
      <c r="A152" s="289" t="s">
        <v>122</v>
      </c>
      <c r="B152" s="290"/>
      <c r="C152" s="291"/>
      <c r="D152" s="291"/>
      <c r="E152" s="292"/>
      <c r="F152" s="291"/>
      <c r="G152" s="509" t="s">
        <v>123</v>
      </c>
      <c r="H152" s="293"/>
    </row>
    <row r="153" spans="1:8" x14ac:dyDescent="0.3">
      <c r="A153" s="289" t="s">
        <v>124</v>
      </c>
      <c r="B153" s="290"/>
      <c r="C153" s="291"/>
      <c r="D153" s="291"/>
      <c r="E153" s="292"/>
      <c r="F153" s="291"/>
      <c r="G153" s="509" t="s">
        <v>196</v>
      </c>
      <c r="H153" s="293"/>
    </row>
    <row r="154" spans="1:8" x14ac:dyDescent="0.3">
      <c r="A154" s="295" t="s">
        <v>125</v>
      </c>
      <c r="B154" s="290"/>
      <c r="C154" s="291"/>
      <c r="D154" s="291"/>
      <c r="E154" s="292"/>
      <c r="F154" s="291"/>
      <c r="G154" s="509" t="s">
        <v>201</v>
      </c>
      <c r="H154" s="296"/>
    </row>
    <row r="155" spans="1:8" x14ac:dyDescent="0.3">
      <c r="A155" s="301"/>
      <c r="B155" s="301"/>
      <c r="C155" s="301"/>
      <c r="D155" s="301"/>
      <c r="E155" s="301"/>
      <c r="F155" s="301"/>
      <c r="G155" s="252"/>
      <c r="H155" s="302"/>
    </row>
    <row r="156" spans="1:8" ht="44.25" x14ac:dyDescent="0.3">
      <c r="A156" s="303" t="s">
        <v>25</v>
      </c>
      <c r="B156" s="267" t="s">
        <v>24</v>
      </c>
      <c r="C156" s="574" t="s">
        <v>1</v>
      </c>
      <c r="D156" s="574"/>
      <c r="E156" s="574"/>
      <c r="F156" s="502" t="s">
        <v>2</v>
      </c>
      <c r="G156" s="253" t="s">
        <v>0</v>
      </c>
      <c r="H156" s="317" t="s">
        <v>132</v>
      </c>
    </row>
    <row r="157" spans="1:8" x14ac:dyDescent="0.3">
      <c r="A157" s="303"/>
      <c r="B157" s="305"/>
      <c r="C157" s="502" t="s">
        <v>3</v>
      </c>
      <c r="D157" s="502" t="s">
        <v>4</v>
      </c>
      <c r="E157" s="502" t="s">
        <v>5</v>
      </c>
      <c r="F157" s="306"/>
      <c r="G157" s="254"/>
      <c r="H157" s="318"/>
    </row>
    <row r="158" spans="1:8" ht="15.75" customHeight="1" x14ac:dyDescent="0.3">
      <c r="A158" s="319" t="s">
        <v>72</v>
      </c>
      <c r="B158" s="250" t="s">
        <v>127</v>
      </c>
      <c r="C158" s="250" t="s">
        <v>127</v>
      </c>
      <c r="D158" s="250" t="s">
        <v>127</v>
      </c>
      <c r="E158" s="250" t="s">
        <v>127</v>
      </c>
      <c r="F158" s="250" t="s">
        <v>127</v>
      </c>
      <c r="G158" s="262"/>
      <c r="H158" s="328"/>
    </row>
    <row r="159" spans="1:8" x14ac:dyDescent="0.3">
      <c r="A159" s="591" t="s">
        <v>128</v>
      </c>
      <c r="B159" s="578"/>
      <c r="C159" s="578"/>
      <c r="D159" s="578"/>
      <c r="E159" s="578"/>
      <c r="F159" s="578"/>
      <c r="G159" s="578"/>
      <c r="H159" s="343"/>
    </row>
    <row r="160" spans="1:8" ht="30.75" x14ac:dyDescent="0.3">
      <c r="A160" s="426" t="s">
        <v>208</v>
      </c>
      <c r="B160" s="396">
        <v>60</v>
      </c>
      <c r="C160" s="250">
        <v>0.48</v>
      </c>
      <c r="D160" s="250">
        <v>0.06</v>
      </c>
      <c r="E160" s="250">
        <v>1.02</v>
      </c>
      <c r="F160" s="250">
        <v>6</v>
      </c>
      <c r="G160" s="427" t="s">
        <v>169</v>
      </c>
      <c r="H160" s="383">
        <v>22</v>
      </c>
    </row>
    <row r="161" spans="1:8" x14ac:dyDescent="0.3">
      <c r="A161" s="413" t="s">
        <v>209</v>
      </c>
      <c r="B161" s="407">
        <v>200</v>
      </c>
      <c r="C161" s="414">
        <v>13.2</v>
      </c>
      <c r="D161" s="275">
        <v>17.8</v>
      </c>
      <c r="E161" s="416">
        <v>37.5</v>
      </c>
      <c r="F161" s="275">
        <v>363</v>
      </c>
      <c r="G161" s="279" t="s">
        <v>203</v>
      </c>
      <c r="H161" s="428">
        <v>62</v>
      </c>
    </row>
    <row r="162" spans="1:8" x14ac:dyDescent="0.3">
      <c r="A162" s="277" t="s">
        <v>168</v>
      </c>
      <c r="B162" s="264">
        <v>200</v>
      </c>
      <c r="C162" s="264">
        <v>0.13</v>
      </c>
      <c r="D162" s="264">
        <v>0.02</v>
      </c>
      <c r="E162" s="279">
        <v>15.2</v>
      </c>
      <c r="F162" s="264">
        <v>62</v>
      </c>
      <c r="G162" s="264" t="s">
        <v>133</v>
      </c>
      <c r="H162" s="385">
        <v>15</v>
      </c>
    </row>
    <row r="163" spans="1:8" x14ac:dyDescent="0.3">
      <c r="A163" s="391" t="s">
        <v>162</v>
      </c>
      <c r="B163" s="250">
        <v>50</v>
      </c>
      <c r="C163" s="393">
        <v>3.85</v>
      </c>
      <c r="D163" s="393">
        <v>1.2</v>
      </c>
      <c r="E163" s="429">
        <v>26.7</v>
      </c>
      <c r="F163" s="393">
        <v>133</v>
      </c>
      <c r="G163" s="385" t="s">
        <v>42</v>
      </c>
      <c r="H163" s="385">
        <v>5.2</v>
      </c>
    </row>
    <row r="164" spans="1:8" x14ac:dyDescent="0.3">
      <c r="A164" s="344" t="s">
        <v>134</v>
      </c>
      <c r="B164" s="310">
        <f>SUM(B160:B163)</f>
        <v>510</v>
      </c>
      <c r="C164" s="311">
        <f>SUM(C160:C163)</f>
        <v>17.66</v>
      </c>
      <c r="D164" s="311">
        <f t="shared" ref="D164:F164" si="19">SUM(D160:D163)</f>
        <v>19.079999999999998</v>
      </c>
      <c r="E164" s="311">
        <f t="shared" si="19"/>
        <v>80.42</v>
      </c>
      <c r="F164" s="311">
        <f t="shared" si="19"/>
        <v>564</v>
      </c>
      <c r="G164" s="342"/>
      <c r="H164" s="337">
        <f>SUM(H160:H163)</f>
        <v>104.2</v>
      </c>
    </row>
    <row r="165" spans="1:8" x14ac:dyDescent="0.3">
      <c r="A165" s="516"/>
      <c r="B165" s="354"/>
      <c r="C165" s="660" t="s">
        <v>230</v>
      </c>
      <c r="D165" s="660"/>
      <c r="E165" s="314"/>
      <c r="F165" s="314"/>
      <c r="G165" s="517"/>
      <c r="H165" s="518"/>
    </row>
    <row r="166" spans="1:8" x14ac:dyDescent="0.3">
      <c r="A166" s="532" t="s">
        <v>223</v>
      </c>
      <c r="B166" s="531">
        <v>150</v>
      </c>
      <c r="C166" s="531">
        <v>7.4999999999999997E-2</v>
      </c>
      <c r="D166" s="531">
        <v>0</v>
      </c>
      <c r="E166" s="531">
        <v>15.15</v>
      </c>
      <c r="F166" s="531">
        <v>63.6</v>
      </c>
      <c r="G166" s="547" t="s">
        <v>216</v>
      </c>
      <c r="H166" s="427">
        <v>23</v>
      </c>
    </row>
    <row r="167" spans="1:8" x14ac:dyDescent="0.3">
      <c r="A167" s="533" t="s">
        <v>219</v>
      </c>
      <c r="B167" s="534">
        <v>150</v>
      </c>
      <c r="C167" s="535">
        <v>2.7</v>
      </c>
      <c r="D167" s="535">
        <v>3.81</v>
      </c>
      <c r="E167" s="535">
        <v>31.48</v>
      </c>
      <c r="F167" s="535">
        <v>171.01</v>
      </c>
      <c r="G167" s="548" t="s">
        <v>222</v>
      </c>
      <c r="H167" s="526">
        <v>35</v>
      </c>
    </row>
    <row r="168" spans="1:8" x14ac:dyDescent="0.3">
      <c r="A168" s="527" t="s">
        <v>215</v>
      </c>
      <c r="B168" s="528">
        <f>SUM(B166:B167)</f>
        <v>300</v>
      </c>
      <c r="C168" s="529">
        <f>SUM(C166:C167)</f>
        <v>2.7750000000000004</v>
      </c>
      <c r="D168" s="529">
        <f t="shared" ref="D168" si="20">SUM(D166:D167)</f>
        <v>3.81</v>
      </c>
      <c r="E168" s="529">
        <f t="shared" ref="E168" si="21">SUM(E166:E167)</f>
        <v>46.63</v>
      </c>
      <c r="F168" s="529">
        <f t="shared" ref="F168" si="22">SUM(F166:F167)</f>
        <v>234.60999999999999</v>
      </c>
      <c r="G168" s="519"/>
      <c r="H168" s="530">
        <f>H167+H166+H164</f>
        <v>162.19999999999999</v>
      </c>
    </row>
    <row r="169" spans="1:8" x14ac:dyDescent="0.3">
      <c r="A169" s="353"/>
      <c r="B169" s="354"/>
      <c r="C169" s="314"/>
      <c r="D169" s="314"/>
      <c r="E169" s="314"/>
      <c r="F169" s="314"/>
      <c r="G169" s="270"/>
      <c r="H169" s="339"/>
    </row>
    <row r="170" spans="1:8" x14ac:dyDescent="0.3">
      <c r="A170" s="289" t="s">
        <v>122</v>
      </c>
      <c r="B170" s="290"/>
      <c r="C170" s="291"/>
      <c r="D170" s="291"/>
      <c r="E170" s="292"/>
      <c r="F170" s="291"/>
      <c r="G170" s="509" t="s">
        <v>123</v>
      </c>
      <c r="H170" s="293"/>
    </row>
    <row r="171" spans="1:8" x14ac:dyDescent="0.3">
      <c r="A171" s="289" t="s">
        <v>124</v>
      </c>
      <c r="B171" s="290"/>
      <c r="C171" s="291"/>
      <c r="D171" s="291"/>
      <c r="E171" s="292"/>
      <c r="F171" s="291"/>
      <c r="G171" s="509" t="s">
        <v>196</v>
      </c>
      <c r="H171" s="293"/>
    </row>
    <row r="172" spans="1:8" x14ac:dyDescent="0.3">
      <c r="A172" s="295" t="s">
        <v>125</v>
      </c>
      <c r="B172" s="290"/>
      <c r="C172" s="291"/>
      <c r="D172" s="291"/>
      <c r="E172" s="292"/>
      <c r="F172" s="291"/>
      <c r="G172" s="509" t="s">
        <v>201</v>
      </c>
      <c r="H172" s="296"/>
    </row>
    <row r="173" spans="1:8" x14ac:dyDescent="0.3">
      <c r="A173" s="301"/>
      <c r="B173" s="301"/>
      <c r="C173" s="301"/>
      <c r="D173" s="301"/>
      <c r="E173" s="301"/>
      <c r="F173" s="301"/>
      <c r="G173" s="252"/>
      <c r="H173" s="302"/>
    </row>
    <row r="174" spans="1:8" ht="44.25" x14ac:dyDescent="0.3">
      <c r="A174" s="303" t="s">
        <v>25</v>
      </c>
      <c r="B174" s="267" t="s">
        <v>24</v>
      </c>
      <c r="C174" s="574" t="s">
        <v>1</v>
      </c>
      <c r="D174" s="574"/>
      <c r="E174" s="574"/>
      <c r="F174" s="502" t="s">
        <v>2</v>
      </c>
      <c r="G174" s="253" t="s">
        <v>0</v>
      </c>
      <c r="H174" s="317" t="s">
        <v>132</v>
      </c>
    </row>
    <row r="175" spans="1:8" x14ac:dyDescent="0.3">
      <c r="A175" s="303"/>
      <c r="B175" s="305"/>
      <c r="C175" s="502" t="s">
        <v>3</v>
      </c>
      <c r="D175" s="502" t="s">
        <v>4</v>
      </c>
      <c r="E175" s="502" t="s">
        <v>5</v>
      </c>
      <c r="F175" s="306"/>
      <c r="G175" s="254"/>
      <c r="H175" s="318"/>
    </row>
    <row r="176" spans="1:8" x14ac:dyDescent="0.3">
      <c r="A176" s="319" t="s">
        <v>78</v>
      </c>
      <c r="B176" s="250" t="s">
        <v>127</v>
      </c>
      <c r="C176" s="250" t="s">
        <v>127</v>
      </c>
      <c r="D176" s="250" t="s">
        <v>127</v>
      </c>
      <c r="E176" s="250" t="s">
        <v>127</v>
      </c>
      <c r="F176" s="250" t="s">
        <v>127</v>
      </c>
      <c r="G176" s="259"/>
      <c r="H176" s="328"/>
    </row>
    <row r="177" spans="1:8" x14ac:dyDescent="0.3">
      <c r="A177" s="592" t="s">
        <v>128</v>
      </c>
      <c r="B177" s="593"/>
      <c r="C177" s="593"/>
      <c r="D177" s="593"/>
      <c r="E177" s="593"/>
      <c r="F177" s="593"/>
      <c r="G177" s="571"/>
      <c r="H177" s="343"/>
    </row>
    <row r="178" spans="1:8" ht="30" x14ac:dyDescent="0.3">
      <c r="A178" s="430" t="s">
        <v>210</v>
      </c>
      <c r="B178" s="250">
        <v>200</v>
      </c>
      <c r="C178" s="431">
        <v>8.26</v>
      </c>
      <c r="D178" s="431">
        <v>10.97</v>
      </c>
      <c r="E178" s="431">
        <v>34.619999999999997</v>
      </c>
      <c r="F178" s="431">
        <v>270.25</v>
      </c>
      <c r="G178" s="432" t="s">
        <v>191</v>
      </c>
      <c r="H178" s="264">
        <v>34</v>
      </c>
    </row>
    <row r="179" spans="1:8" x14ac:dyDescent="0.3">
      <c r="A179" s="273" t="s">
        <v>190</v>
      </c>
      <c r="B179" s="274">
        <v>70</v>
      </c>
      <c r="C179" s="275">
        <v>5.08</v>
      </c>
      <c r="D179" s="275">
        <v>4.78</v>
      </c>
      <c r="E179" s="275">
        <v>19.29</v>
      </c>
      <c r="F179" s="275">
        <v>140.5</v>
      </c>
      <c r="G179" s="276" t="s">
        <v>137</v>
      </c>
      <c r="H179" s="384">
        <v>30</v>
      </c>
    </row>
    <row r="180" spans="1:8" x14ac:dyDescent="0.3">
      <c r="A180" s="386" t="s">
        <v>157</v>
      </c>
      <c r="B180" s="387">
        <v>100</v>
      </c>
      <c r="C180" s="388">
        <v>0.4</v>
      </c>
      <c r="D180" s="388">
        <v>0.4</v>
      </c>
      <c r="E180" s="389">
        <v>9.8000000000000007</v>
      </c>
      <c r="F180" s="388">
        <v>47</v>
      </c>
      <c r="G180" s="390" t="s">
        <v>130</v>
      </c>
      <c r="H180" s="403">
        <v>22</v>
      </c>
    </row>
    <row r="181" spans="1:8" x14ac:dyDescent="0.3">
      <c r="A181" s="277" t="s">
        <v>173</v>
      </c>
      <c r="B181" s="264">
        <v>200</v>
      </c>
      <c r="C181" s="264">
        <v>7.0000000000000007E-2</v>
      </c>
      <c r="D181" s="264">
        <v>0.02</v>
      </c>
      <c r="E181" s="264">
        <v>15</v>
      </c>
      <c r="F181" s="264">
        <v>60</v>
      </c>
      <c r="G181" s="264" t="s">
        <v>135</v>
      </c>
      <c r="H181" s="385">
        <v>15</v>
      </c>
    </row>
    <row r="182" spans="1:8" x14ac:dyDescent="0.3">
      <c r="A182" s="391" t="s">
        <v>162</v>
      </c>
      <c r="B182" s="392">
        <v>30</v>
      </c>
      <c r="C182" s="393">
        <v>2.37</v>
      </c>
      <c r="D182" s="394">
        <v>0.3</v>
      </c>
      <c r="E182" s="393">
        <v>14.49</v>
      </c>
      <c r="F182" s="393">
        <v>70.14</v>
      </c>
      <c r="G182" s="385" t="s">
        <v>42</v>
      </c>
      <c r="H182" s="264">
        <v>3.2</v>
      </c>
    </row>
    <row r="183" spans="1:8" ht="17.25" customHeight="1" x14ac:dyDescent="0.3">
      <c r="A183" s="341" t="s">
        <v>134</v>
      </c>
      <c r="B183" s="267">
        <f>B182+B181+B180+B179+B178</f>
        <v>600</v>
      </c>
      <c r="C183" s="502">
        <f>C182+C181+C180+C179+C178</f>
        <v>16.18</v>
      </c>
      <c r="D183" s="502">
        <f>D182+D181+D180+D179+D178</f>
        <v>16.47</v>
      </c>
      <c r="E183" s="502">
        <f>E182+E181+E180+E179+E178</f>
        <v>93.2</v>
      </c>
      <c r="F183" s="502">
        <f>F182+F181+F180+F179+F178</f>
        <v>587.89</v>
      </c>
      <c r="G183" s="262"/>
      <c r="H183" s="337">
        <f>H182+H181+H180+H179+H178</f>
        <v>104.2</v>
      </c>
    </row>
    <row r="184" spans="1:8" ht="19.5" customHeight="1" x14ac:dyDescent="0.3">
      <c r="A184" s="516"/>
      <c r="B184" s="354"/>
      <c r="C184" s="660" t="s">
        <v>230</v>
      </c>
      <c r="D184" s="660"/>
      <c r="E184" s="314"/>
      <c r="F184" s="314"/>
      <c r="G184" s="517"/>
      <c r="H184" s="518"/>
    </row>
    <row r="185" spans="1:8" ht="35.25" customHeight="1" x14ac:dyDescent="0.3">
      <c r="A185" s="532" t="s">
        <v>206</v>
      </c>
      <c r="B185" s="531">
        <v>150</v>
      </c>
      <c r="C185" s="531">
        <v>7.4999999999999997E-2</v>
      </c>
      <c r="D185" s="531">
        <v>0</v>
      </c>
      <c r="E185" s="531">
        <v>15.15</v>
      </c>
      <c r="F185" s="531">
        <v>63.6</v>
      </c>
      <c r="G185" s="543" t="s">
        <v>220</v>
      </c>
      <c r="H185" s="427">
        <v>23</v>
      </c>
    </row>
    <row r="186" spans="1:8" x14ac:dyDescent="0.3">
      <c r="A186" s="533" t="s">
        <v>224</v>
      </c>
      <c r="B186" s="534">
        <v>150</v>
      </c>
      <c r="C186" s="565">
        <v>6.3</v>
      </c>
      <c r="D186" s="561">
        <v>2.9</v>
      </c>
      <c r="E186" s="563">
        <v>44.1</v>
      </c>
      <c r="F186" s="564">
        <v>227.7</v>
      </c>
      <c r="G186" s="544" t="s">
        <v>221</v>
      </c>
      <c r="H186" s="526">
        <v>35</v>
      </c>
    </row>
    <row r="187" spans="1:8" x14ac:dyDescent="0.3">
      <c r="A187" s="527" t="s">
        <v>215</v>
      </c>
      <c r="B187" s="528">
        <f>SUM(B185:B186)</f>
        <v>300</v>
      </c>
      <c r="C187" s="529">
        <f>SUM(C185:C186)</f>
        <v>6.375</v>
      </c>
      <c r="D187" s="529">
        <f t="shared" ref="D187" si="23">SUM(D185:D186)</f>
        <v>2.9</v>
      </c>
      <c r="E187" s="529">
        <f t="shared" ref="E187" si="24">SUM(E185:E186)</f>
        <v>59.25</v>
      </c>
      <c r="F187" s="529">
        <f t="shared" ref="F187" si="25">SUM(F185:F186)</f>
        <v>291.3</v>
      </c>
      <c r="G187" s="519"/>
      <c r="H187" s="530">
        <f>H186+H185+H183</f>
        <v>162.19999999999999</v>
      </c>
    </row>
    <row r="188" spans="1:8" x14ac:dyDescent="0.3">
      <c r="A188" s="338"/>
      <c r="B188" s="354"/>
      <c r="C188" s="314"/>
      <c r="D188" s="314"/>
      <c r="E188" s="314"/>
      <c r="F188" s="314"/>
      <c r="G188" s="270"/>
      <c r="H188" s="339"/>
    </row>
    <row r="189" spans="1:8" x14ac:dyDescent="0.3">
      <c r="A189" s="289" t="s">
        <v>122</v>
      </c>
      <c r="B189" s="290"/>
      <c r="C189" s="291"/>
      <c r="D189" s="291"/>
      <c r="E189" s="292"/>
      <c r="F189" s="291"/>
      <c r="G189" s="509" t="s">
        <v>123</v>
      </c>
      <c r="H189" s="293"/>
    </row>
    <row r="190" spans="1:8" x14ac:dyDescent="0.3">
      <c r="A190" s="289" t="s">
        <v>124</v>
      </c>
      <c r="B190" s="290"/>
      <c r="C190" s="291"/>
      <c r="D190" s="291"/>
      <c r="E190" s="292"/>
      <c r="F190" s="291"/>
      <c r="G190" s="509" t="s">
        <v>196</v>
      </c>
      <c r="H190" s="293"/>
    </row>
    <row r="191" spans="1:8" x14ac:dyDescent="0.3">
      <c r="A191" s="295" t="s">
        <v>125</v>
      </c>
      <c r="B191" s="290"/>
      <c r="C191" s="291"/>
      <c r="D191" s="291"/>
      <c r="E191" s="292"/>
      <c r="F191" s="291"/>
      <c r="G191" s="509" t="s">
        <v>201</v>
      </c>
      <c r="H191" s="296"/>
    </row>
    <row r="192" spans="1:8" x14ac:dyDescent="0.3">
      <c r="A192" s="301"/>
      <c r="B192" s="301"/>
      <c r="C192" s="301"/>
      <c r="D192" s="301"/>
      <c r="E192" s="301"/>
      <c r="F192" s="301"/>
      <c r="G192" s="252"/>
      <c r="H192" s="302"/>
    </row>
    <row r="193" spans="1:14" ht="44.25" x14ac:dyDescent="0.3">
      <c r="A193" s="303" t="s">
        <v>25</v>
      </c>
      <c r="B193" s="267" t="s">
        <v>24</v>
      </c>
      <c r="C193" s="574" t="s">
        <v>1</v>
      </c>
      <c r="D193" s="574"/>
      <c r="E193" s="574"/>
      <c r="F193" s="502" t="s">
        <v>2</v>
      </c>
      <c r="G193" s="253" t="s">
        <v>0</v>
      </c>
      <c r="H193" s="317" t="s">
        <v>132</v>
      </c>
    </row>
    <row r="194" spans="1:14" x14ac:dyDescent="0.3">
      <c r="A194" s="303"/>
      <c r="B194" s="305"/>
      <c r="C194" s="502" t="s">
        <v>3</v>
      </c>
      <c r="D194" s="502" t="s">
        <v>4</v>
      </c>
      <c r="E194" s="502" t="s">
        <v>5</v>
      </c>
      <c r="F194" s="306"/>
      <c r="G194" s="254"/>
      <c r="H194" s="318"/>
    </row>
    <row r="195" spans="1:14" x14ac:dyDescent="0.3">
      <c r="A195" s="319" t="s">
        <v>79</v>
      </c>
      <c r="B195" s="250" t="s">
        <v>127</v>
      </c>
      <c r="C195" s="250" t="s">
        <v>127</v>
      </c>
      <c r="D195" s="250" t="s">
        <v>127</v>
      </c>
      <c r="E195" s="250" t="s">
        <v>127</v>
      </c>
      <c r="F195" s="250" t="s">
        <v>127</v>
      </c>
      <c r="G195" s="262"/>
      <c r="H195" s="328"/>
    </row>
    <row r="196" spans="1:14" x14ac:dyDescent="0.3">
      <c r="A196" s="594" t="s">
        <v>128</v>
      </c>
      <c r="B196" s="595"/>
      <c r="C196" s="595"/>
      <c r="D196" s="595"/>
      <c r="E196" s="595"/>
      <c r="F196" s="595"/>
      <c r="G196" s="595"/>
      <c r="H196" s="355"/>
    </row>
    <row r="197" spans="1:14" ht="30.75" x14ac:dyDescent="0.3">
      <c r="A197" s="667" t="s">
        <v>232</v>
      </c>
      <c r="B197" s="524">
        <v>60</v>
      </c>
      <c r="C197" s="524">
        <v>1.7</v>
      </c>
      <c r="D197" s="524">
        <v>0.1</v>
      </c>
      <c r="E197" s="524">
        <v>3.5</v>
      </c>
      <c r="F197" s="524">
        <v>22.1</v>
      </c>
      <c r="G197" s="674" t="s">
        <v>51</v>
      </c>
      <c r="H197" s="666">
        <v>20</v>
      </c>
    </row>
    <row r="198" spans="1:14" ht="30" x14ac:dyDescent="0.3">
      <c r="A198" s="381" t="s">
        <v>193</v>
      </c>
      <c r="B198" s="274">
        <v>105</v>
      </c>
      <c r="C198" s="275">
        <v>12.83</v>
      </c>
      <c r="D198" s="275">
        <v>12.97</v>
      </c>
      <c r="E198" s="275">
        <v>10.27</v>
      </c>
      <c r="F198" s="275">
        <v>209.13</v>
      </c>
      <c r="G198" s="382" t="s">
        <v>195</v>
      </c>
      <c r="H198" s="274">
        <v>39</v>
      </c>
    </row>
    <row r="199" spans="1:14" x14ac:dyDescent="0.3">
      <c r="A199" s="402" t="s">
        <v>202</v>
      </c>
      <c r="B199" s="250">
        <v>150</v>
      </c>
      <c r="C199" s="393">
        <v>3.7</v>
      </c>
      <c r="D199" s="393">
        <v>4.8</v>
      </c>
      <c r="E199" s="393">
        <v>36.5</v>
      </c>
      <c r="F199" s="393">
        <v>203.5</v>
      </c>
      <c r="G199" s="250" t="s">
        <v>48</v>
      </c>
      <c r="H199" s="403">
        <v>20</v>
      </c>
    </row>
    <row r="200" spans="1:14" x14ac:dyDescent="0.3">
      <c r="A200" s="391" t="s">
        <v>162</v>
      </c>
      <c r="B200" s="392">
        <v>50</v>
      </c>
      <c r="C200" s="393">
        <v>3.95</v>
      </c>
      <c r="D200" s="394">
        <v>0.5</v>
      </c>
      <c r="E200" s="393">
        <v>24.15</v>
      </c>
      <c r="F200" s="393">
        <v>116.9</v>
      </c>
      <c r="G200" s="385" t="s">
        <v>42</v>
      </c>
      <c r="H200" s="385">
        <v>5.2</v>
      </c>
    </row>
    <row r="201" spans="1:14" x14ac:dyDescent="0.3">
      <c r="A201" s="665" t="s">
        <v>234</v>
      </c>
      <c r="B201" s="673">
        <v>200</v>
      </c>
      <c r="C201" s="668">
        <v>0.45</v>
      </c>
      <c r="D201" s="668">
        <v>0.18</v>
      </c>
      <c r="E201" s="668">
        <v>13.68</v>
      </c>
      <c r="F201" s="668">
        <v>58.77</v>
      </c>
      <c r="G201" s="675" t="s">
        <v>233</v>
      </c>
      <c r="H201" s="664">
        <v>20</v>
      </c>
    </row>
    <row r="202" spans="1:14" x14ac:dyDescent="0.3">
      <c r="A202" s="341" t="s">
        <v>134</v>
      </c>
      <c r="B202" s="267">
        <f>B201+B200+B199+B198+B197</f>
        <v>565</v>
      </c>
      <c r="C202" s="502">
        <f>C201+C200+C199+C198+C197</f>
        <v>22.63</v>
      </c>
      <c r="D202" s="502">
        <f>D201+D200+D199+D198+D197</f>
        <v>18.55</v>
      </c>
      <c r="E202" s="502">
        <f>E201+E200+E199+E198+E197</f>
        <v>88.1</v>
      </c>
      <c r="F202" s="502">
        <f>F201+F200+F199+F198+F197</f>
        <v>610.4</v>
      </c>
      <c r="G202" s="262"/>
      <c r="H202" s="356">
        <f>H201+H200+H199+H198+H197</f>
        <v>104.2</v>
      </c>
    </row>
    <row r="203" spans="1:14" x14ac:dyDescent="0.3">
      <c r="A203" s="303" t="s">
        <v>136</v>
      </c>
      <c r="B203" s="502">
        <f>(B202+B183+B164+B127+B146)/5</f>
        <v>564</v>
      </c>
      <c r="C203" s="502">
        <f>(C202+C183+C164+C146+C127)/5</f>
        <v>18.404</v>
      </c>
      <c r="D203" s="502">
        <f>(D202+D183+D164+D146+D127)/5</f>
        <v>18.527999999999999</v>
      </c>
      <c r="E203" s="502">
        <f>(E202+E183+E164+E146+E127)/5</f>
        <v>88.198000000000008</v>
      </c>
      <c r="F203" s="502">
        <f>(F202+F183+F164+F146+F127)/5</f>
        <v>592.702</v>
      </c>
      <c r="G203" s="504"/>
      <c r="H203" s="357"/>
    </row>
    <row r="204" spans="1:14" s="294" customFormat="1" x14ac:dyDescent="0.3">
      <c r="A204" s="516"/>
      <c r="B204" s="354"/>
      <c r="C204" s="660" t="s">
        <v>230</v>
      </c>
      <c r="D204" s="660"/>
      <c r="E204" s="314"/>
      <c r="F204" s="314"/>
      <c r="G204" s="517"/>
      <c r="H204" s="518"/>
      <c r="J204" s="163"/>
      <c r="K204" s="163"/>
      <c r="L204" s="163"/>
      <c r="M204" s="163"/>
      <c r="N204" s="163"/>
    </row>
    <row r="205" spans="1:14" s="294" customFormat="1" x14ac:dyDescent="0.3">
      <c r="A205" s="532" t="s">
        <v>225</v>
      </c>
      <c r="B205" s="553">
        <v>150</v>
      </c>
      <c r="C205" s="540">
        <v>4.4000000000000004</v>
      </c>
      <c r="D205" s="540">
        <v>3.8</v>
      </c>
      <c r="E205" s="541">
        <v>7.2</v>
      </c>
      <c r="F205" s="542">
        <v>81</v>
      </c>
      <c r="G205" s="562" t="s">
        <v>216</v>
      </c>
      <c r="H205" s="427">
        <v>23</v>
      </c>
      <c r="J205" s="163"/>
      <c r="K205" s="163"/>
      <c r="L205" s="163"/>
      <c r="M205" s="163"/>
      <c r="N205" s="163"/>
    </row>
    <row r="206" spans="1:14" s="294" customFormat="1" x14ac:dyDescent="0.3">
      <c r="A206" s="533" t="s">
        <v>226</v>
      </c>
      <c r="B206" s="536">
        <v>135</v>
      </c>
      <c r="C206" s="539">
        <v>9.5500000000000007</v>
      </c>
      <c r="D206" s="538">
        <v>9.7100000000000009</v>
      </c>
      <c r="E206" s="537">
        <v>54.58</v>
      </c>
      <c r="F206" s="536">
        <v>343.91</v>
      </c>
      <c r="G206" s="566" t="s">
        <v>227</v>
      </c>
      <c r="H206" s="526">
        <v>35</v>
      </c>
      <c r="J206" s="163"/>
      <c r="K206" s="163"/>
      <c r="L206" s="163"/>
      <c r="M206" s="163"/>
      <c r="N206" s="163"/>
    </row>
    <row r="207" spans="1:14" s="294" customFormat="1" x14ac:dyDescent="0.3">
      <c r="A207" s="527" t="s">
        <v>215</v>
      </c>
      <c r="B207" s="554">
        <f>SUM(B205:B206)</f>
        <v>285</v>
      </c>
      <c r="C207" s="556">
        <f>SUM(C205:C206)</f>
        <v>13.950000000000001</v>
      </c>
      <c r="D207" s="556">
        <f t="shared" ref="D207" si="26">SUM(D205:D206)</f>
        <v>13.510000000000002</v>
      </c>
      <c r="E207" s="556">
        <f t="shared" ref="E207" si="27">SUM(E205:E206)</f>
        <v>61.78</v>
      </c>
      <c r="F207" s="556">
        <f t="shared" ref="F207" si="28">SUM(F205:F206)</f>
        <v>424.91</v>
      </c>
      <c r="G207" s="519"/>
      <c r="H207" s="530">
        <f>H206+H205+H202</f>
        <v>162.19999999999999</v>
      </c>
      <c r="J207" s="163"/>
      <c r="K207" s="163"/>
      <c r="L207" s="163"/>
      <c r="M207" s="163"/>
      <c r="N207" s="163"/>
    </row>
    <row r="208" spans="1:14" x14ac:dyDescent="0.3">
      <c r="A208" s="358"/>
      <c r="B208" s="336"/>
      <c r="C208" s="502"/>
      <c r="D208" s="502"/>
      <c r="E208" s="502"/>
      <c r="F208" s="502"/>
      <c r="G208" s="271"/>
    </row>
    <row r="209" spans="1:8" x14ac:dyDescent="0.3">
      <c r="A209" s="435" t="s">
        <v>139</v>
      </c>
      <c r="B209" s="436">
        <v>500</v>
      </c>
      <c r="C209" s="437" t="s">
        <v>140</v>
      </c>
      <c r="D209" s="437" t="s">
        <v>141</v>
      </c>
      <c r="E209" s="437" t="s">
        <v>142</v>
      </c>
      <c r="F209" s="438" t="s">
        <v>143</v>
      </c>
      <c r="G209" s="271"/>
    </row>
    <row r="210" spans="1:8" x14ac:dyDescent="0.3">
      <c r="A210" s="360" t="s">
        <v>144</v>
      </c>
      <c r="B210" s="361"/>
      <c r="C210" s="362">
        <v>20.486000000000001</v>
      </c>
      <c r="D210" s="362">
        <v>18.527000000000001</v>
      </c>
      <c r="E210" s="362">
        <v>84.839999999999989</v>
      </c>
      <c r="F210" s="362">
        <v>593.899</v>
      </c>
    </row>
    <row r="211" spans="1:8" x14ac:dyDescent="0.3">
      <c r="A211" s="558" t="s">
        <v>145</v>
      </c>
      <c r="B211" s="555"/>
      <c r="C211" s="557">
        <v>26.605194805194806</v>
      </c>
      <c r="D211" s="557">
        <v>23.451898734177217</v>
      </c>
      <c r="E211" s="557">
        <v>25.325373134328355</v>
      </c>
      <c r="F211" s="557">
        <v>25.272297872340424</v>
      </c>
      <c r="G211" s="510"/>
    </row>
    <row r="212" spans="1:8" x14ac:dyDescent="0.3">
      <c r="A212" s="435" t="s">
        <v>229</v>
      </c>
      <c r="B212" s="555"/>
      <c r="C212" s="366"/>
      <c r="D212" s="366"/>
      <c r="E212" s="366"/>
      <c r="F212" s="366"/>
      <c r="G212" s="510"/>
    </row>
    <row r="213" spans="1:8" x14ac:dyDescent="0.3">
      <c r="A213" s="360" t="s">
        <v>228</v>
      </c>
      <c r="B213" s="558"/>
      <c r="C213" s="557">
        <f>(C207+C187+C168+C150+C131+C112+C93+C73+C53+C33)/10</f>
        <v>8.0150000000000006</v>
      </c>
      <c r="D213" s="557">
        <f t="shared" ref="D213:F213" si="29">(D207+D187+D168+D150+D131+D112+D93+D73+D53+D33)/10</f>
        <v>8.4259999999999984</v>
      </c>
      <c r="E213" s="557">
        <f t="shared" si="29"/>
        <v>45.718000000000004</v>
      </c>
      <c r="F213" s="557">
        <f t="shared" si="29"/>
        <v>292.18600000000004</v>
      </c>
      <c r="G213" s="510"/>
    </row>
    <row r="214" spans="1:8" ht="19.5" thickBot="1" x14ac:dyDescent="0.35">
      <c r="A214" s="364" t="s">
        <v>145</v>
      </c>
      <c r="B214" s="558"/>
      <c r="C214" s="557">
        <f>C213/C215%</f>
        <v>10.40909090909091</v>
      </c>
      <c r="D214" s="557">
        <f t="shared" ref="D214:F214" si="30">D213/D215%</f>
        <v>10.665822784810125</v>
      </c>
      <c r="E214" s="557">
        <f t="shared" si="30"/>
        <v>13.647164179104479</v>
      </c>
      <c r="F214" s="557">
        <f t="shared" si="30"/>
        <v>12.43344680851064</v>
      </c>
      <c r="G214" s="510"/>
    </row>
    <row r="215" spans="1:8" ht="46.5" thickBot="1" x14ac:dyDescent="0.35">
      <c r="A215" s="367" t="s">
        <v>10</v>
      </c>
      <c r="B215" s="560"/>
      <c r="C215" s="559">
        <v>77</v>
      </c>
      <c r="D215" s="559">
        <v>79</v>
      </c>
      <c r="E215" s="559">
        <v>335</v>
      </c>
      <c r="F215" s="559">
        <v>2350</v>
      </c>
    </row>
    <row r="216" spans="1:8" x14ac:dyDescent="0.3">
      <c r="A216" s="370" t="s">
        <v>11</v>
      </c>
      <c r="B216" s="371"/>
      <c r="C216" s="372"/>
      <c r="D216" s="372"/>
      <c r="E216" s="373" t="s">
        <v>12</v>
      </c>
      <c r="F216" s="374"/>
    </row>
    <row r="217" spans="1:8" x14ac:dyDescent="0.3">
      <c r="A217" s="375"/>
      <c r="B217" s="376"/>
      <c r="C217" s="377" t="s">
        <v>128</v>
      </c>
      <c r="D217" s="377">
        <v>25.272297872340424</v>
      </c>
      <c r="E217" s="377" t="s">
        <v>146</v>
      </c>
      <c r="F217" s="374"/>
    </row>
    <row r="218" spans="1:8" ht="40.5" customHeight="1" x14ac:dyDescent="0.3">
      <c r="A218" s="590" t="s">
        <v>18</v>
      </c>
      <c r="B218" s="590"/>
      <c r="C218" s="590"/>
      <c r="D218" s="590"/>
      <c r="E218" s="590"/>
      <c r="F218" s="590"/>
      <c r="G218" s="573"/>
      <c r="H218" s="573"/>
    </row>
    <row r="219" spans="1:8" ht="48.75" customHeight="1" x14ac:dyDescent="0.3">
      <c r="A219" s="596" t="s">
        <v>82</v>
      </c>
      <c r="B219" s="596"/>
      <c r="C219" s="596"/>
      <c r="D219" s="596"/>
      <c r="E219" s="590"/>
      <c r="F219" s="590"/>
      <c r="G219" s="590"/>
      <c r="H219" s="573"/>
    </row>
    <row r="220" spans="1:8" x14ac:dyDescent="0.3">
      <c r="A220" s="590" t="s">
        <v>33</v>
      </c>
      <c r="B220" s="590"/>
      <c r="C220" s="590"/>
      <c r="D220" s="590"/>
      <c r="E220" s="590"/>
      <c r="F220" s="590"/>
      <c r="G220" s="589"/>
      <c r="H220" s="573"/>
    </row>
    <row r="221" spans="1:8" x14ac:dyDescent="0.3">
      <c r="A221" s="590" t="s">
        <v>26</v>
      </c>
      <c r="B221" s="590"/>
      <c r="C221" s="590"/>
      <c r="D221" s="590"/>
      <c r="E221" s="590"/>
      <c r="F221" s="590"/>
      <c r="G221" s="573"/>
      <c r="H221" s="294"/>
    </row>
  </sheetData>
  <mergeCells count="44">
    <mergeCell ref="A6:H6"/>
    <mergeCell ref="A7:H7"/>
    <mergeCell ref="A8:H8"/>
    <mergeCell ref="A9:H9"/>
    <mergeCell ref="A5:H5"/>
    <mergeCell ref="C79:E79"/>
    <mergeCell ref="C30:D30"/>
    <mergeCell ref="C50:D50"/>
    <mergeCell ref="C70:D70"/>
    <mergeCell ref="A10:H10"/>
    <mergeCell ref="A11:H11"/>
    <mergeCell ref="A12:H12"/>
    <mergeCell ref="A13:H13"/>
    <mergeCell ref="C20:E20"/>
    <mergeCell ref="H20:H22"/>
    <mergeCell ref="A23:G23"/>
    <mergeCell ref="C40:E40"/>
    <mergeCell ref="A43:G43"/>
    <mergeCell ref="C60:E60"/>
    <mergeCell ref="A63:G63"/>
    <mergeCell ref="C193:E193"/>
    <mergeCell ref="C147:D147"/>
    <mergeCell ref="C165:D165"/>
    <mergeCell ref="C184:D184"/>
    <mergeCell ref="A82:G82"/>
    <mergeCell ref="C99:E99"/>
    <mergeCell ref="C102:D102"/>
    <mergeCell ref="C118:E118"/>
    <mergeCell ref="A121:G121"/>
    <mergeCell ref="C137:E137"/>
    <mergeCell ref="C90:D90"/>
    <mergeCell ref="C109:D109"/>
    <mergeCell ref="C128:D128"/>
    <mergeCell ref="A140:G140"/>
    <mergeCell ref="C156:E156"/>
    <mergeCell ref="A159:G159"/>
    <mergeCell ref="C174:E174"/>
    <mergeCell ref="A177:G177"/>
    <mergeCell ref="A196:G196"/>
    <mergeCell ref="A218:H218"/>
    <mergeCell ref="A219:H219"/>
    <mergeCell ref="A220:H220"/>
    <mergeCell ref="A221:G221"/>
    <mergeCell ref="C204:D20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 7-11 Завтрак</vt:lpstr>
      <vt:lpstr> 7-11Обед</vt:lpstr>
      <vt:lpstr> 12-18 Завтрак </vt:lpstr>
      <vt:lpstr> 7-11 Завтрак (2)</vt:lpstr>
      <vt:lpstr> 12-18 Обед</vt:lpstr>
      <vt:lpstr> 7-11 ОВЗ</vt:lpstr>
      <vt:lpstr>' 7-11 Завтрак'!Область_печати</vt:lpstr>
      <vt:lpstr>' 7-11 Завтрак (2)'!Область_печати</vt:lpstr>
      <vt:lpstr>' 7-11 ОВЗ'!Область_печати</vt:lpstr>
      <vt:lpstr>' 7-11Обед'!Область_печати</vt:lpstr>
    </vt:vector>
  </TitlesOfParts>
  <Manager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Пользователь</cp:lastModifiedBy>
  <cp:revision/>
  <cp:lastPrinted>2023-11-20T17:38:42Z</cp:lastPrinted>
  <dcterms:created xsi:type="dcterms:W3CDTF">2020-09-15T06:15:04Z</dcterms:created>
  <dcterms:modified xsi:type="dcterms:W3CDTF">2024-12-02T07:40:37Z</dcterms:modified>
  <cp:category/>
  <cp:contentStatus/>
</cp:coreProperties>
</file>